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F:\英語論文(仮)\20250523\data_and_code\data_obs\horizontal_distributions\"/>
    </mc:Choice>
  </mc:AlternateContent>
  <xr:revisionPtr revIDLastSave="0" documentId="13_ncr:1_{C6FE315A-01A2-413C-BD82-7711F5ECA7C0}" xr6:coauthVersionLast="47" xr6:coauthVersionMax="47" xr10:uidLastSave="{00000000-0000-0000-0000-000000000000}"/>
  <bookViews>
    <workbookView xWindow="1575" yWindow="3780" windowWidth="21600" windowHeight="11295" activeTab="8" xr2:uid="{00000000-000D-0000-FFFF-FFFF00000000}"/>
  </bookViews>
  <sheets>
    <sheet name="4" sheetId="3" r:id="rId1"/>
    <sheet name="5" sheetId="4" r:id="rId2"/>
    <sheet name="6" sheetId="5" r:id="rId3"/>
    <sheet name="7" sheetId="6" r:id="rId4"/>
    <sheet name="8" sheetId="7" r:id="rId5"/>
    <sheet name="9" sheetId="8" r:id="rId6"/>
    <sheet name="10" sheetId="9" r:id="rId7"/>
    <sheet name="11" sheetId="10" r:id="rId8"/>
    <sheet name="12" sheetId="1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1" l="1"/>
  <c r="B21" i="11"/>
  <c r="C20" i="11"/>
  <c r="B20" i="11"/>
  <c r="C19" i="11"/>
  <c r="B19" i="11"/>
  <c r="C18" i="11"/>
  <c r="B18" i="11"/>
  <c r="C17" i="11"/>
  <c r="B17" i="11"/>
  <c r="C16" i="11"/>
  <c r="B16" i="11"/>
  <c r="C15" i="11"/>
  <c r="B15" i="11"/>
  <c r="C14" i="11"/>
  <c r="B14" i="11"/>
  <c r="C13" i="11"/>
  <c r="B13" i="11"/>
  <c r="C12" i="11"/>
  <c r="B12" i="11"/>
  <c r="C11" i="11"/>
  <c r="B11" i="11"/>
  <c r="C10" i="11"/>
  <c r="B10" i="11"/>
  <c r="C9" i="11"/>
  <c r="B9" i="11"/>
  <c r="C8" i="11"/>
  <c r="B8" i="11"/>
  <c r="C7" i="11"/>
  <c r="B7" i="11"/>
  <c r="C6" i="11"/>
  <c r="B6" i="11"/>
  <c r="C5" i="11"/>
  <c r="B5" i="11"/>
  <c r="C4" i="11"/>
  <c r="B4" i="11"/>
  <c r="A4" i="1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C3" i="11"/>
  <c r="B3" i="11"/>
  <c r="A3" i="11"/>
  <c r="C2" i="11"/>
  <c r="B2" i="11"/>
  <c r="C21" i="10"/>
  <c r="B21" i="10"/>
  <c r="C20" i="10"/>
  <c r="B20" i="10"/>
  <c r="C19" i="10"/>
  <c r="B19" i="10"/>
  <c r="C18" i="10"/>
  <c r="B18" i="10"/>
  <c r="C17" i="10"/>
  <c r="B17" i="10"/>
  <c r="C16" i="10"/>
  <c r="B16" i="10"/>
  <c r="C15" i="10"/>
  <c r="B15" i="10"/>
  <c r="C14" i="10"/>
  <c r="B14" i="10"/>
  <c r="C13" i="10"/>
  <c r="B13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C5" i="10"/>
  <c r="B5" i="10"/>
  <c r="C4" i="10"/>
  <c r="B4" i="10"/>
  <c r="C3" i="10"/>
  <c r="B3" i="10"/>
  <c r="A3" i="10"/>
  <c r="A4" i="10" s="1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C2" i="10"/>
  <c r="B2" i="10"/>
  <c r="C21" i="9"/>
  <c r="B21" i="9"/>
  <c r="C20" i="9"/>
  <c r="B20" i="9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C7" i="9"/>
  <c r="B7" i="9"/>
  <c r="C6" i="9"/>
  <c r="B6" i="9"/>
  <c r="C5" i="9"/>
  <c r="B5" i="9"/>
  <c r="C4" i="9"/>
  <c r="B4" i="9"/>
  <c r="A4" i="9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C3" i="9"/>
  <c r="B3" i="9"/>
  <c r="A3" i="9"/>
  <c r="C2" i="9"/>
  <c r="B2" i="9"/>
  <c r="C21" i="8"/>
  <c r="B21" i="8"/>
  <c r="C20" i="8"/>
  <c r="B20" i="8"/>
  <c r="C19" i="8"/>
  <c r="B19" i="8"/>
  <c r="C18" i="8"/>
  <c r="B18" i="8"/>
  <c r="C17" i="8"/>
  <c r="B17" i="8"/>
  <c r="C16" i="8"/>
  <c r="B16" i="8"/>
  <c r="C15" i="8"/>
  <c r="B15" i="8"/>
  <c r="C14" i="8"/>
  <c r="B14" i="8"/>
  <c r="C13" i="8"/>
  <c r="B13" i="8"/>
  <c r="C12" i="8"/>
  <c r="B12" i="8"/>
  <c r="C11" i="8"/>
  <c r="B11" i="8"/>
  <c r="C10" i="8"/>
  <c r="B10" i="8"/>
  <c r="C9" i="8"/>
  <c r="B9" i="8"/>
  <c r="C8" i="8"/>
  <c r="B8" i="8"/>
  <c r="C7" i="8"/>
  <c r="B7" i="8"/>
  <c r="C6" i="8"/>
  <c r="B6" i="8"/>
  <c r="C5" i="8"/>
  <c r="B5" i="8"/>
  <c r="C4" i="8"/>
  <c r="B4" i="8"/>
  <c r="A4" i="8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C3" i="8"/>
  <c r="B3" i="8"/>
  <c r="A3" i="8"/>
  <c r="C2" i="8"/>
  <c r="B2" i="8"/>
  <c r="C21" i="7"/>
  <c r="B21" i="7"/>
  <c r="C20" i="7"/>
  <c r="B20" i="7"/>
  <c r="C19" i="7"/>
  <c r="B19" i="7"/>
  <c r="C18" i="7"/>
  <c r="B18" i="7"/>
  <c r="C17" i="7"/>
  <c r="B17" i="7"/>
  <c r="C16" i="7"/>
  <c r="B16" i="7"/>
  <c r="C15" i="7"/>
  <c r="B15" i="7"/>
  <c r="C14" i="7"/>
  <c r="B14" i="7"/>
  <c r="C13" i="7"/>
  <c r="B13" i="7"/>
  <c r="C12" i="7"/>
  <c r="B12" i="7"/>
  <c r="C11" i="7"/>
  <c r="B11" i="7"/>
  <c r="C10" i="7"/>
  <c r="B10" i="7"/>
  <c r="C9" i="7"/>
  <c r="B9" i="7"/>
  <c r="C8" i="7"/>
  <c r="B8" i="7"/>
  <c r="C7" i="7"/>
  <c r="B7" i="7"/>
  <c r="C6" i="7"/>
  <c r="B6" i="7"/>
  <c r="C5" i="7"/>
  <c r="B5" i="7"/>
  <c r="C4" i="7"/>
  <c r="B4" i="7"/>
  <c r="C3" i="7"/>
  <c r="B3" i="7"/>
  <c r="A3" i="7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C2" i="7"/>
  <c r="B2" i="7"/>
  <c r="C21" i="6"/>
  <c r="B21" i="6"/>
  <c r="C20" i="6"/>
  <c r="B20" i="6"/>
  <c r="C19" i="6"/>
  <c r="B19" i="6"/>
  <c r="C18" i="6"/>
  <c r="B18" i="6"/>
  <c r="C17" i="6"/>
  <c r="B17" i="6"/>
  <c r="C16" i="6"/>
  <c r="B16" i="6"/>
  <c r="C15" i="6"/>
  <c r="B15" i="6"/>
  <c r="C14" i="6"/>
  <c r="B14" i="6"/>
  <c r="C13" i="6"/>
  <c r="B13" i="6"/>
  <c r="C12" i="6"/>
  <c r="B12" i="6"/>
  <c r="C11" i="6"/>
  <c r="B11" i="6"/>
  <c r="C10" i="6"/>
  <c r="B10" i="6"/>
  <c r="C9" i="6"/>
  <c r="B9" i="6"/>
  <c r="C8" i="6"/>
  <c r="B8" i="6"/>
  <c r="C7" i="6"/>
  <c r="B7" i="6"/>
  <c r="C6" i="6"/>
  <c r="B6" i="6"/>
  <c r="C5" i="6"/>
  <c r="B5" i="6"/>
  <c r="C4" i="6"/>
  <c r="B4" i="6"/>
  <c r="C3" i="6"/>
  <c r="B3" i="6"/>
  <c r="A3" i="6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C2" i="6"/>
  <c r="B2" i="6"/>
  <c r="C21" i="5"/>
  <c r="B21" i="5"/>
  <c r="C20" i="5"/>
  <c r="B20" i="5"/>
  <c r="C19" i="5"/>
  <c r="B19" i="5"/>
  <c r="C18" i="5"/>
  <c r="B18" i="5"/>
  <c r="C17" i="5"/>
  <c r="B17" i="5"/>
  <c r="C16" i="5"/>
  <c r="B16" i="5"/>
  <c r="C15" i="5"/>
  <c r="B15" i="5"/>
  <c r="C14" i="5"/>
  <c r="B14" i="5"/>
  <c r="C13" i="5"/>
  <c r="B13" i="5"/>
  <c r="C12" i="5"/>
  <c r="B12" i="5"/>
  <c r="C11" i="5"/>
  <c r="B11" i="5"/>
  <c r="C10" i="5"/>
  <c r="B10" i="5"/>
  <c r="C9" i="5"/>
  <c r="B9" i="5"/>
  <c r="C8" i="5"/>
  <c r="B8" i="5"/>
  <c r="C7" i="5"/>
  <c r="B7" i="5"/>
  <c r="C6" i="5"/>
  <c r="B6" i="5"/>
  <c r="C5" i="5"/>
  <c r="B5" i="5"/>
  <c r="C4" i="5"/>
  <c r="B4" i="5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C3" i="5"/>
  <c r="B3" i="5"/>
  <c r="A3" i="5"/>
  <c r="C2" i="5"/>
  <c r="B2" i="5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C6" i="4"/>
  <c r="B6" i="4"/>
  <c r="C5" i="4"/>
  <c r="B5" i="4"/>
  <c r="C4" i="4"/>
  <c r="B4" i="4"/>
  <c r="C3" i="4"/>
  <c r="B3" i="4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C2" i="4"/>
  <c r="B2" i="4"/>
  <c r="B2" i="3"/>
  <c r="B5" i="3"/>
  <c r="C21" i="3"/>
  <c r="B21" i="3"/>
  <c r="C20" i="3"/>
  <c r="B20" i="3"/>
  <c r="C19" i="3"/>
  <c r="B19" i="3"/>
  <c r="C18" i="3"/>
  <c r="B18" i="3"/>
  <c r="C17" i="3"/>
  <c r="B17" i="3"/>
  <c r="C16" i="3"/>
  <c r="B16" i="3"/>
  <c r="C15" i="3"/>
  <c r="B15" i="3"/>
  <c r="C14" i="3"/>
  <c r="B14" i="3"/>
  <c r="C13" i="3"/>
  <c r="B13" i="3"/>
  <c r="C12" i="3"/>
  <c r="B12" i="3"/>
  <c r="C11" i="3"/>
  <c r="B11" i="3"/>
  <c r="C10" i="3"/>
  <c r="B10" i="3"/>
  <c r="C9" i="3"/>
  <c r="B9" i="3"/>
  <c r="C8" i="3"/>
  <c r="B8" i="3"/>
  <c r="C7" i="3"/>
  <c r="B7" i="3"/>
  <c r="C6" i="3"/>
  <c r="B6" i="3"/>
  <c r="C5" i="3"/>
  <c r="C4" i="3"/>
  <c r="B4" i="3"/>
  <c r="C3" i="3"/>
  <c r="B3" i="3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C2" i="3"/>
</calcChain>
</file>

<file path=xl/sharedStrings.xml><?xml version="1.0" encoding="utf-8"?>
<sst xmlns="http://schemas.openxmlformats.org/spreadsheetml/2006/main" count="108" uniqueCount="14">
  <si>
    <t>station</t>
  </si>
  <si>
    <t>lon</t>
  </si>
  <si>
    <t>lat</t>
  </si>
  <si>
    <t>10m</t>
    <phoneticPr fontId="1"/>
  </si>
  <si>
    <t>20m</t>
    <phoneticPr fontId="1"/>
  </si>
  <si>
    <t>30m</t>
    <phoneticPr fontId="1"/>
  </si>
  <si>
    <t>month</t>
    <phoneticPr fontId="1"/>
  </si>
  <si>
    <t>day</t>
    <phoneticPr fontId="1"/>
  </si>
  <si>
    <t>time</t>
    <phoneticPr fontId="1"/>
  </si>
  <si>
    <t>0m</t>
    <phoneticPr fontId="1"/>
  </si>
  <si>
    <t>5m</t>
    <phoneticPr fontId="1"/>
  </si>
  <si>
    <t>bottom</t>
    <phoneticPr fontId="1"/>
  </si>
  <si>
    <t>station</t>
    <phoneticPr fontId="1"/>
  </si>
  <si>
    <t>station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</si>
</sst>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1"/>
  <sheetViews>
    <sheetView workbookViewId="0">
      <selection activeCell="P11" sqref="P11"/>
    </sheetView>
  </sheetViews>
  <sheetFormatPr defaultRowHeight="18.75"/>
  <sheetData>
    <row r="1" spans="1:12">
      <c r="A1" t="s">
        <v>12</v>
      </c>
      <c r="B1" t="s">
        <v>1</v>
      </c>
      <c r="C1" t="s">
        <v>2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3</v>
      </c>
      <c r="J1" t="s">
        <v>4</v>
      </c>
      <c r="K1" t="s">
        <v>5</v>
      </c>
      <c r="L1" t="s">
        <v>11</v>
      </c>
    </row>
    <row r="2" spans="1:12">
      <c r="A2">
        <v>1</v>
      </c>
      <c r="B2">
        <f>135+10.95/60</f>
        <v>135.1825</v>
      </c>
      <c r="C2">
        <f>34+21.13/60</f>
        <v>34.352166666666669</v>
      </c>
      <c r="D2">
        <v>4</v>
      </c>
      <c r="E2">
        <v>3</v>
      </c>
      <c r="G2">
        <v>32.299999999999997</v>
      </c>
      <c r="H2">
        <v>31.89</v>
      </c>
      <c r="I2">
        <v>32.11</v>
      </c>
      <c r="L2">
        <v>32.630000000000003</v>
      </c>
    </row>
    <row r="3" spans="1:12">
      <c r="A3">
        <f>A2+1</f>
        <v>2</v>
      </c>
      <c r="B3">
        <f>135+6.93/60</f>
        <v>135.1155</v>
      </c>
      <c r="C3">
        <f>34+20.83/60</f>
        <v>34.347166666666666</v>
      </c>
      <c r="D3">
        <v>4</v>
      </c>
      <c r="E3">
        <v>3</v>
      </c>
      <c r="G3">
        <v>32.18</v>
      </c>
      <c r="H3">
        <v>32.17</v>
      </c>
      <c r="I3">
        <v>32.159999999999997</v>
      </c>
      <c r="J3">
        <v>32.9</v>
      </c>
      <c r="K3">
        <v>33.04</v>
      </c>
      <c r="L3">
        <v>33.130000000000003</v>
      </c>
    </row>
    <row r="4" spans="1:12">
      <c r="A4">
        <f t="shared" ref="A4:A20" si="0">A3+1</f>
        <v>3</v>
      </c>
      <c r="B4">
        <f>135+1.97/60</f>
        <v>135.03283333333334</v>
      </c>
      <c r="C4">
        <f>34+20.83/60</f>
        <v>34.347166666666666</v>
      </c>
      <c r="D4">
        <v>4</v>
      </c>
      <c r="E4">
        <v>4</v>
      </c>
      <c r="G4">
        <v>32.159999999999997</v>
      </c>
      <c r="H4">
        <v>32.520000000000003</v>
      </c>
      <c r="I4">
        <v>32.880000000000003</v>
      </c>
      <c r="J4">
        <v>33.020000000000003</v>
      </c>
      <c r="K4">
        <v>33.04</v>
      </c>
      <c r="L4">
        <v>33.049999999999997</v>
      </c>
    </row>
    <row r="5" spans="1:12">
      <c r="A5">
        <f t="shared" si="0"/>
        <v>4</v>
      </c>
      <c r="B5">
        <f>134+57.78/60</f>
        <v>134.96299999999999</v>
      </c>
      <c r="C5">
        <f>34+20.83/60</f>
        <v>34.347166666666666</v>
      </c>
      <c r="D5">
        <v>4</v>
      </c>
      <c r="E5">
        <v>4</v>
      </c>
      <c r="G5">
        <v>33</v>
      </c>
      <c r="H5">
        <v>32.92</v>
      </c>
      <c r="I5">
        <v>32.94</v>
      </c>
      <c r="J5">
        <v>32.99</v>
      </c>
      <c r="K5">
        <v>33.020000000000003</v>
      </c>
      <c r="L5">
        <v>33.32</v>
      </c>
    </row>
    <row r="6" spans="1:12">
      <c r="A6">
        <f t="shared" si="0"/>
        <v>5</v>
      </c>
      <c r="B6">
        <f>135+0.95/60</f>
        <v>135.01583333333335</v>
      </c>
      <c r="C6">
        <f>34+27.5/60</f>
        <v>34.458333333333336</v>
      </c>
      <c r="D6">
        <v>4</v>
      </c>
      <c r="E6">
        <v>4</v>
      </c>
      <c r="G6">
        <v>32.200000000000003</v>
      </c>
      <c r="H6">
        <v>32.18</v>
      </c>
      <c r="I6">
        <v>32.18</v>
      </c>
      <c r="J6">
        <v>32.380000000000003</v>
      </c>
      <c r="K6">
        <v>32.79</v>
      </c>
      <c r="L6">
        <v>32.99</v>
      </c>
    </row>
    <row r="7" spans="1:12">
      <c r="A7">
        <f t="shared" si="0"/>
        <v>6</v>
      </c>
      <c r="B7">
        <f>135+3.51/60</f>
        <v>135.05850000000001</v>
      </c>
      <c r="C7">
        <f>34+33.78/60</f>
        <v>34.563000000000002</v>
      </c>
      <c r="D7">
        <v>4</v>
      </c>
      <c r="E7">
        <v>4</v>
      </c>
      <c r="G7">
        <v>32.270000000000003</v>
      </c>
      <c r="H7">
        <v>32.229999999999997</v>
      </c>
      <c r="I7">
        <v>32.25</v>
      </c>
      <c r="J7">
        <v>32.28</v>
      </c>
      <c r="K7">
        <v>32.340000000000003</v>
      </c>
      <c r="L7">
        <v>32.35</v>
      </c>
    </row>
    <row r="8" spans="1:12">
      <c r="A8">
        <f t="shared" si="0"/>
        <v>7</v>
      </c>
      <c r="B8">
        <f>135+7.57/60</f>
        <v>135.12616666666668</v>
      </c>
      <c r="C8">
        <f>34+32.65/60</f>
        <v>34.544166666666669</v>
      </c>
      <c r="D8">
        <v>4</v>
      </c>
      <c r="E8">
        <v>4</v>
      </c>
      <c r="G8">
        <v>32.020000000000003</v>
      </c>
      <c r="H8">
        <v>32.090000000000003</v>
      </c>
      <c r="I8">
        <v>32.14</v>
      </c>
      <c r="J8">
        <v>32.200000000000003</v>
      </c>
      <c r="K8">
        <v>32.21</v>
      </c>
      <c r="L8">
        <v>32.31</v>
      </c>
    </row>
    <row r="9" spans="1:12">
      <c r="A9">
        <f t="shared" si="0"/>
        <v>8</v>
      </c>
      <c r="B9">
        <f>135+10.73/60</f>
        <v>135.17883333333333</v>
      </c>
      <c r="C9">
        <f>34+29.95/60</f>
        <v>34.499166666666667</v>
      </c>
      <c r="D9">
        <v>4</v>
      </c>
      <c r="E9">
        <v>4</v>
      </c>
      <c r="G9">
        <v>31.09</v>
      </c>
      <c r="H9">
        <v>31.7</v>
      </c>
      <c r="I9">
        <v>32.17</v>
      </c>
      <c r="J9">
        <v>32.18</v>
      </c>
      <c r="K9">
        <v>32.25</v>
      </c>
      <c r="L9">
        <v>32.28</v>
      </c>
    </row>
    <row r="10" spans="1:12">
      <c r="A10">
        <f t="shared" si="0"/>
        <v>9</v>
      </c>
      <c r="B10">
        <f>135+13.83/60</f>
        <v>135.23050000000001</v>
      </c>
      <c r="C10">
        <f>34+27.43/60</f>
        <v>34.457166666666666</v>
      </c>
      <c r="D10">
        <v>4</v>
      </c>
      <c r="E10">
        <v>3</v>
      </c>
      <c r="G10">
        <v>31.58</v>
      </c>
      <c r="H10">
        <v>31.74</v>
      </c>
      <c r="I10">
        <v>32.08</v>
      </c>
      <c r="L10">
        <v>32.18</v>
      </c>
    </row>
    <row r="11" spans="1:12">
      <c r="A11">
        <f t="shared" si="0"/>
        <v>10</v>
      </c>
      <c r="B11">
        <f>135+10.83/60</f>
        <v>135.18049999999999</v>
      </c>
      <c r="C11">
        <f>34+24.45/60</f>
        <v>34.407499999999999</v>
      </c>
      <c r="D11">
        <v>4</v>
      </c>
      <c r="E11">
        <v>3</v>
      </c>
      <c r="G11">
        <v>32.020000000000003</v>
      </c>
      <c r="H11">
        <v>32</v>
      </c>
      <c r="I11">
        <v>32</v>
      </c>
      <c r="L11">
        <v>32.119999999999997</v>
      </c>
    </row>
    <row r="12" spans="1:12">
      <c r="A12">
        <f t="shared" si="0"/>
        <v>11</v>
      </c>
      <c r="B12">
        <f>135+16.88/60</f>
        <v>135.28133333333332</v>
      </c>
      <c r="C12">
        <f>34+25.08/60</f>
        <v>34.417999999999999</v>
      </c>
      <c r="D12">
        <v>4</v>
      </c>
      <c r="E12">
        <v>3</v>
      </c>
      <c r="G12">
        <v>31.79</v>
      </c>
      <c r="H12">
        <v>31.74</v>
      </c>
      <c r="I12">
        <v>31.98</v>
      </c>
      <c r="L12">
        <v>32</v>
      </c>
    </row>
    <row r="13" spans="1:12">
      <c r="A13">
        <f t="shared" si="0"/>
        <v>12</v>
      </c>
      <c r="B13">
        <f>135+16.83/60</f>
        <v>135.28049999999999</v>
      </c>
      <c r="C13">
        <f>34+30.36/60</f>
        <v>34.506</v>
      </c>
      <c r="D13">
        <v>4</v>
      </c>
      <c r="E13">
        <v>3</v>
      </c>
      <c r="G13">
        <v>31.17</v>
      </c>
      <c r="H13">
        <v>31.09</v>
      </c>
      <c r="I13">
        <v>32.03</v>
      </c>
      <c r="L13">
        <v>32.130000000000003</v>
      </c>
    </row>
    <row r="14" spans="1:12">
      <c r="A14">
        <f t="shared" si="0"/>
        <v>13</v>
      </c>
      <c r="B14">
        <f>135+22.73/60</f>
        <v>135.37883333333335</v>
      </c>
      <c r="C14">
        <f>34+32.59/60</f>
        <v>34.543166666666664</v>
      </c>
      <c r="D14">
        <v>4</v>
      </c>
      <c r="E14">
        <v>3</v>
      </c>
      <c r="G14">
        <v>31.18</v>
      </c>
      <c r="H14">
        <v>31.48</v>
      </c>
      <c r="I14">
        <v>32.01</v>
      </c>
      <c r="L14">
        <v>32.03</v>
      </c>
    </row>
    <row r="15" spans="1:12">
      <c r="A15">
        <f t="shared" si="0"/>
        <v>14</v>
      </c>
      <c r="B15">
        <f>135+19.39/60</f>
        <v>135.32316666666668</v>
      </c>
      <c r="C15">
        <f>34+32.98/60</f>
        <v>34.549666666666667</v>
      </c>
      <c r="D15">
        <v>4</v>
      </c>
      <c r="E15">
        <v>3</v>
      </c>
      <c r="G15">
        <v>30.48</v>
      </c>
      <c r="H15">
        <v>30.88</v>
      </c>
      <c r="I15">
        <v>32.049999999999997</v>
      </c>
      <c r="L15">
        <v>32.159999999999997</v>
      </c>
    </row>
    <row r="16" spans="1:12">
      <c r="A16">
        <f t="shared" si="0"/>
        <v>15</v>
      </c>
      <c r="B16">
        <f>135+17.75/60</f>
        <v>135.29583333333332</v>
      </c>
      <c r="C16">
        <f>34+36/60</f>
        <v>34.6</v>
      </c>
      <c r="D16">
        <v>4</v>
      </c>
      <c r="E16">
        <v>3</v>
      </c>
      <c r="G16">
        <v>30.16</v>
      </c>
      <c r="H16">
        <v>30.68</v>
      </c>
      <c r="I16">
        <v>31.35</v>
      </c>
      <c r="L16">
        <v>32.06</v>
      </c>
    </row>
    <row r="17" spans="1:12">
      <c r="A17">
        <f t="shared" si="0"/>
        <v>16</v>
      </c>
      <c r="B17">
        <f>135+15.3/60</f>
        <v>135.255</v>
      </c>
      <c r="C17">
        <f>34+38.03/60</f>
        <v>34.633833333333335</v>
      </c>
      <c r="D17">
        <v>4</v>
      </c>
      <c r="E17">
        <v>4</v>
      </c>
      <c r="G17">
        <v>30.57</v>
      </c>
      <c r="H17">
        <v>30.95</v>
      </c>
      <c r="I17">
        <v>31.58</v>
      </c>
      <c r="L17">
        <v>32.090000000000003</v>
      </c>
    </row>
    <row r="18" spans="1:12">
      <c r="A18">
        <f t="shared" si="0"/>
        <v>17</v>
      </c>
      <c r="B18">
        <f>135+22.92/60</f>
        <v>135.38200000000001</v>
      </c>
      <c r="C18">
        <f>34+36.2/60</f>
        <v>34.603333333333332</v>
      </c>
      <c r="D18">
        <v>4</v>
      </c>
      <c r="E18">
        <v>3</v>
      </c>
      <c r="G18">
        <v>29.67</v>
      </c>
      <c r="H18">
        <v>31.19</v>
      </c>
      <c r="I18">
        <v>32.07</v>
      </c>
      <c r="L18">
        <v>32.07</v>
      </c>
    </row>
    <row r="19" spans="1:12">
      <c r="A19">
        <f t="shared" si="0"/>
        <v>18</v>
      </c>
      <c r="B19">
        <f>135+19.83/60</f>
        <v>135.3305</v>
      </c>
      <c r="C19">
        <f>34+40.2/60</f>
        <v>34.67</v>
      </c>
      <c r="D19">
        <v>4</v>
      </c>
      <c r="E19">
        <v>3</v>
      </c>
      <c r="G19">
        <v>26.54</v>
      </c>
      <c r="H19">
        <v>31.6</v>
      </c>
      <c r="I19">
        <v>32.04</v>
      </c>
      <c r="L19">
        <v>32.049999999999997</v>
      </c>
    </row>
    <row r="20" spans="1:12">
      <c r="A20">
        <f t="shared" si="0"/>
        <v>19</v>
      </c>
      <c r="B20">
        <f>135+19.83/60</f>
        <v>135.3305</v>
      </c>
      <c r="C20">
        <f>34+28.2/60</f>
        <v>34.47</v>
      </c>
      <c r="D20">
        <v>4</v>
      </c>
      <c r="E20">
        <v>3</v>
      </c>
      <c r="G20">
        <v>31.74</v>
      </c>
      <c r="H20">
        <v>32</v>
      </c>
      <c r="I20">
        <v>32.07</v>
      </c>
      <c r="L20">
        <v>32.07</v>
      </c>
    </row>
    <row r="21" spans="1:12">
      <c r="A21">
        <f>A20+1</f>
        <v>20</v>
      </c>
      <c r="B21">
        <f>135+11.05/60</f>
        <v>135.18416666666667</v>
      </c>
      <c r="C21">
        <f>34+35.6/60</f>
        <v>34.593333333333334</v>
      </c>
      <c r="D21">
        <v>4</v>
      </c>
      <c r="E21">
        <v>4</v>
      </c>
      <c r="G21">
        <v>31.21</v>
      </c>
      <c r="H21">
        <v>32.130000000000003</v>
      </c>
      <c r="I21">
        <v>32.19</v>
      </c>
      <c r="J21">
        <v>32.26</v>
      </c>
      <c r="L21">
        <v>32.5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1"/>
  <sheetViews>
    <sheetView workbookViewId="0">
      <selection activeCell="L22" sqref="L22"/>
    </sheetView>
  </sheetViews>
  <sheetFormatPr defaultRowHeight="18.75"/>
  <sheetData>
    <row r="1" spans="1:12">
      <c r="A1" t="s">
        <v>0</v>
      </c>
      <c r="B1" t="s">
        <v>1</v>
      </c>
      <c r="C1" t="s">
        <v>2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3</v>
      </c>
      <c r="J1" t="s">
        <v>4</v>
      </c>
      <c r="K1" t="s">
        <v>5</v>
      </c>
      <c r="L1" t="s">
        <v>11</v>
      </c>
    </row>
    <row r="2" spans="1:12">
      <c r="A2">
        <v>1</v>
      </c>
      <c r="B2">
        <f>135+10.95/60</f>
        <v>135.1825</v>
      </c>
      <c r="C2">
        <f>34+21.13/60</f>
        <v>34.352166666666669</v>
      </c>
      <c r="D2">
        <v>5</v>
      </c>
      <c r="E2">
        <v>8</v>
      </c>
      <c r="G2">
        <v>30.71</v>
      </c>
      <c r="H2">
        <v>32.14</v>
      </c>
      <c r="I2">
        <v>32.200000000000003</v>
      </c>
      <c r="L2">
        <v>32.19</v>
      </c>
    </row>
    <row r="3" spans="1:12">
      <c r="A3">
        <f>A2+1</f>
        <v>2</v>
      </c>
      <c r="B3">
        <f>135+6.93/60</f>
        <v>135.1155</v>
      </c>
      <c r="C3">
        <f>34+20.83/60</f>
        <v>34.347166666666666</v>
      </c>
      <c r="D3">
        <v>5</v>
      </c>
      <c r="E3">
        <v>9</v>
      </c>
      <c r="G3">
        <v>32.56</v>
      </c>
      <c r="H3">
        <v>32.799999999999997</v>
      </c>
      <c r="I3">
        <v>32.96</v>
      </c>
      <c r="J3">
        <v>33.17</v>
      </c>
      <c r="K3">
        <v>33.200000000000003</v>
      </c>
      <c r="L3">
        <v>33.21</v>
      </c>
    </row>
    <row r="4" spans="1:12">
      <c r="A4">
        <f t="shared" ref="A4:A20" si="0">A3+1</f>
        <v>3</v>
      </c>
      <c r="B4">
        <f>135+1.97/60</f>
        <v>135.03283333333334</v>
      </c>
      <c r="C4">
        <f>34+20.83/60</f>
        <v>34.347166666666666</v>
      </c>
      <c r="D4">
        <v>5</v>
      </c>
      <c r="E4">
        <v>9</v>
      </c>
      <c r="G4">
        <v>32.119999999999997</v>
      </c>
      <c r="H4">
        <v>32.159999999999997</v>
      </c>
      <c r="I4">
        <v>32.61</v>
      </c>
      <c r="J4">
        <v>33.26</v>
      </c>
      <c r="K4">
        <v>33.369999999999997</v>
      </c>
      <c r="L4">
        <v>33.380000000000003</v>
      </c>
    </row>
    <row r="5" spans="1:12">
      <c r="A5">
        <f t="shared" si="0"/>
        <v>4</v>
      </c>
      <c r="B5">
        <f>134+57.78/60</f>
        <v>134.96299999999999</v>
      </c>
      <c r="C5">
        <f>34+20.83/60</f>
        <v>34.347166666666666</v>
      </c>
      <c r="D5">
        <v>5</v>
      </c>
      <c r="E5">
        <v>9</v>
      </c>
      <c r="G5">
        <v>31.99</v>
      </c>
      <c r="H5">
        <v>32.049999999999997</v>
      </c>
      <c r="I5">
        <v>32.6</v>
      </c>
      <c r="J5">
        <v>32.89</v>
      </c>
      <c r="K5">
        <v>33.119999999999997</v>
      </c>
      <c r="L5">
        <v>33.4</v>
      </c>
    </row>
    <row r="6" spans="1:12">
      <c r="A6">
        <f t="shared" si="0"/>
        <v>5</v>
      </c>
      <c r="B6">
        <f>135+0.95/60</f>
        <v>135.01583333333335</v>
      </c>
      <c r="C6">
        <f>34+27.5/60</f>
        <v>34.458333333333336</v>
      </c>
      <c r="D6">
        <v>5</v>
      </c>
      <c r="E6">
        <v>9</v>
      </c>
      <c r="G6">
        <v>31.95</v>
      </c>
      <c r="H6">
        <v>31.99</v>
      </c>
      <c r="I6">
        <v>32</v>
      </c>
      <c r="J6">
        <v>32.28</v>
      </c>
      <c r="K6">
        <v>32.76</v>
      </c>
      <c r="L6">
        <v>33.380000000000003</v>
      </c>
    </row>
    <row r="7" spans="1:12">
      <c r="A7">
        <f t="shared" si="0"/>
        <v>6</v>
      </c>
      <c r="B7">
        <f>135+3.51/60</f>
        <v>135.05850000000001</v>
      </c>
      <c r="C7">
        <f>34+33.78/60</f>
        <v>34.563000000000002</v>
      </c>
      <c r="D7">
        <v>5</v>
      </c>
      <c r="E7">
        <v>9</v>
      </c>
      <c r="G7">
        <v>32.21</v>
      </c>
      <c r="H7">
        <v>32.270000000000003</v>
      </c>
      <c r="I7">
        <v>32.299999999999997</v>
      </c>
      <c r="J7">
        <v>32.31</v>
      </c>
      <c r="K7">
        <v>32.32</v>
      </c>
      <c r="L7">
        <v>33.17</v>
      </c>
    </row>
    <row r="8" spans="1:12">
      <c r="A8">
        <f t="shared" si="0"/>
        <v>7</v>
      </c>
      <c r="B8">
        <f>135+7.57/60</f>
        <v>135.12616666666668</v>
      </c>
      <c r="C8">
        <f>34+32.65/60</f>
        <v>34.544166666666669</v>
      </c>
      <c r="D8">
        <v>5</v>
      </c>
      <c r="E8">
        <v>9</v>
      </c>
      <c r="G8">
        <v>32.4</v>
      </c>
      <c r="H8">
        <v>32.39</v>
      </c>
      <c r="I8">
        <v>32.39</v>
      </c>
      <c r="J8">
        <v>32.39</v>
      </c>
      <c r="K8">
        <v>32.39</v>
      </c>
      <c r="L8">
        <v>32.42</v>
      </c>
    </row>
    <row r="9" spans="1:12">
      <c r="A9">
        <f t="shared" si="0"/>
        <v>8</v>
      </c>
      <c r="B9">
        <f>135+10.73/60</f>
        <v>135.17883333333333</v>
      </c>
      <c r="C9">
        <f>34+29.95/60</f>
        <v>34.499166666666667</v>
      </c>
      <c r="D9">
        <v>5</v>
      </c>
      <c r="E9">
        <v>8</v>
      </c>
      <c r="G9">
        <v>32.31</v>
      </c>
      <c r="H9">
        <v>32.299999999999997</v>
      </c>
      <c r="I9">
        <v>32.299999999999997</v>
      </c>
      <c r="J9">
        <v>32.31</v>
      </c>
      <c r="K9">
        <v>32.409999999999997</v>
      </c>
      <c r="L9">
        <v>32.44</v>
      </c>
    </row>
    <row r="10" spans="1:12">
      <c r="A10">
        <f t="shared" si="0"/>
        <v>9</v>
      </c>
      <c r="B10">
        <f>135+13.83/60</f>
        <v>135.23050000000001</v>
      </c>
      <c r="C10">
        <f>34+27.43/60</f>
        <v>34.457166666666666</v>
      </c>
      <c r="D10">
        <v>5</v>
      </c>
      <c r="E10">
        <v>8</v>
      </c>
      <c r="G10">
        <v>31.46</v>
      </c>
      <c r="H10">
        <v>31.76</v>
      </c>
      <c r="I10">
        <v>31.93</v>
      </c>
      <c r="L10">
        <v>32.19</v>
      </c>
    </row>
    <row r="11" spans="1:12">
      <c r="A11">
        <f t="shared" si="0"/>
        <v>10</v>
      </c>
      <c r="B11">
        <f>135+10.83/60</f>
        <v>135.18049999999999</v>
      </c>
      <c r="C11">
        <f>34+24.45/60</f>
        <v>34.407499999999999</v>
      </c>
      <c r="D11">
        <v>5</v>
      </c>
      <c r="E11">
        <v>8</v>
      </c>
      <c r="G11">
        <v>30.98</v>
      </c>
      <c r="H11">
        <v>31.87</v>
      </c>
      <c r="I11">
        <v>32.35</v>
      </c>
      <c r="L11">
        <v>32.42</v>
      </c>
    </row>
    <row r="12" spans="1:12">
      <c r="A12">
        <f t="shared" si="0"/>
        <v>11</v>
      </c>
      <c r="B12">
        <f>135+16.88/60</f>
        <v>135.28133333333332</v>
      </c>
      <c r="C12">
        <f>34+25.08/60</f>
        <v>34.417999999999999</v>
      </c>
      <c r="D12">
        <v>5</v>
      </c>
      <c r="E12">
        <v>8</v>
      </c>
      <c r="G12">
        <v>30.67</v>
      </c>
      <c r="H12">
        <v>31.4</v>
      </c>
      <c r="I12">
        <v>31.92</v>
      </c>
      <c r="L12">
        <v>32</v>
      </c>
    </row>
    <row r="13" spans="1:12">
      <c r="A13">
        <f t="shared" si="0"/>
        <v>12</v>
      </c>
      <c r="B13">
        <f>135+16.83/60</f>
        <v>135.28049999999999</v>
      </c>
      <c r="C13">
        <f>34+30.36/60</f>
        <v>34.506</v>
      </c>
      <c r="D13">
        <v>5</v>
      </c>
      <c r="E13">
        <v>8</v>
      </c>
      <c r="G13">
        <v>30.2</v>
      </c>
      <c r="H13">
        <v>31.72</v>
      </c>
      <c r="I13">
        <v>32.15</v>
      </c>
      <c r="L13">
        <v>32.24</v>
      </c>
    </row>
    <row r="14" spans="1:12">
      <c r="A14">
        <f t="shared" si="0"/>
        <v>13</v>
      </c>
      <c r="B14">
        <f>135+22.73/60</f>
        <v>135.37883333333335</v>
      </c>
      <c r="C14">
        <f>34+32.59/60</f>
        <v>34.543166666666664</v>
      </c>
      <c r="D14">
        <v>5</v>
      </c>
      <c r="E14">
        <v>8</v>
      </c>
      <c r="G14">
        <v>29.99</v>
      </c>
      <c r="H14">
        <v>30.5</v>
      </c>
      <c r="I14">
        <v>31.96</v>
      </c>
      <c r="L14">
        <v>32.01</v>
      </c>
    </row>
    <row r="15" spans="1:12">
      <c r="A15">
        <f t="shared" si="0"/>
        <v>14</v>
      </c>
      <c r="B15">
        <f>135+19.39/60</f>
        <v>135.32316666666668</v>
      </c>
      <c r="C15">
        <f>34+32.98/60</f>
        <v>34.549666666666667</v>
      </c>
      <c r="D15">
        <v>5</v>
      </c>
      <c r="E15">
        <v>8</v>
      </c>
      <c r="G15">
        <v>30.59</v>
      </c>
      <c r="H15">
        <v>31.36</v>
      </c>
      <c r="I15">
        <v>32.17</v>
      </c>
      <c r="L15">
        <v>32.19</v>
      </c>
    </row>
    <row r="16" spans="1:12">
      <c r="A16">
        <f t="shared" si="0"/>
        <v>15</v>
      </c>
      <c r="B16">
        <f>135+17.75/60</f>
        <v>135.29583333333332</v>
      </c>
      <c r="C16">
        <f>34+36/60</f>
        <v>34.6</v>
      </c>
      <c r="D16">
        <v>5</v>
      </c>
      <c r="E16">
        <v>8</v>
      </c>
      <c r="G16">
        <v>30.36</v>
      </c>
      <c r="H16">
        <v>30.72</v>
      </c>
      <c r="I16">
        <v>32.090000000000003</v>
      </c>
      <c r="L16">
        <v>32.25</v>
      </c>
    </row>
    <row r="17" spans="1:12">
      <c r="A17">
        <f t="shared" si="0"/>
        <v>16</v>
      </c>
      <c r="B17">
        <f>135+15.3/60</f>
        <v>135.255</v>
      </c>
      <c r="C17">
        <f>34+38.03/60</f>
        <v>34.633833333333335</v>
      </c>
      <c r="D17">
        <v>5</v>
      </c>
      <c r="E17">
        <v>8</v>
      </c>
      <c r="G17">
        <v>30.32</v>
      </c>
      <c r="H17">
        <v>30.87</v>
      </c>
      <c r="I17">
        <v>31.92</v>
      </c>
      <c r="L17">
        <v>32.08</v>
      </c>
    </row>
    <row r="18" spans="1:12">
      <c r="A18">
        <f t="shared" si="0"/>
        <v>17</v>
      </c>
      <c r="B18">
        <f>135+22.92/60</f>
        <v>135.38200000000001</v>
      </c>
      <c r="C18">
        <f>34+36.2/60</f>
        <v>34.603333333333332</v>
      </c>
      <c r="D18">
        <v>5</v>
      </c>
      <c r="E18">
        <v>8</v>
      </c>
      <c r="G18">
        <v>28.27</v>
      </c>
      <c r="H18">
        <v>29.61</v>
      </c>
      <c r="I18">
        <v>32.049999999999997</v>
      </c>
      <c r="L18">
        <v>32.090000000000003</v>
      </c>
    </row>
    <row r="19" spans="1:12">
      <c r="A19">
        <f t="shared" si="0"/>
        <v>18</v>
      </c>
      <c r="B19">
        <f>135+19.83/60</f>
        <v>135.3305</v>
      </c>
      <c r="C19">
        <f>34+40.2/60</f>
        <v>34.67</v>
      </c>
      <c r="D19">
        <v>5</v>
      </c>
      <c r="E19">
        <v>8</v>
      </c>
      <c r="G19">
        <v>27.7</v>
      </c>
      <c r="H19">
        <v>29.2</v>
      </c>
      <c r="I19">
        <v>32.03</v>
      </c>
      <c r="L19">
        <v>32.11</v>
      </c>
    </row>
    <row r="20" spans="1:12">
      <c r="A20">
        <f t="shared" si="0"/>
        <v>19</v>
      </c>
      <c r="B20">
        <f>135+19.83/60</f>
        <v>135.3305</v>
      </c>
      <c r="C20">
        <f>34+28.2/60</f>
        <v>34.47</v>
      </c>
      <c r="D20">
        <v>5</v>
      </c>
      <c r="E20">
        <v>8</v>
      </c>
      <c r="G20">
        <v>30.57</v>
      </c>
      <c r="H20">
        <v>31.42</v>
      </c>
      <c r="I20">
        <v>32.090000000000003</v>
      </c>
      <c r="L20">
        <v>32.090000000000003</v>
      </c>
    </row>
    <row r="21" spans="1:12">
      <c r="A21">
        <f>A20+1</f>
        <v>20</v>
      </c>
      <c r="B21">
        <f>135+11.05/60</f>
        <v>135.18416666666667</v>
      </c>
      <c r="C21">
        <f>34+35.6/60</f>
        <v>34.593333333333334</v>
      </c>
      <c r="D21">
        <v>5</v>
      </c>
      <c r="E21">
        <v>8</v>
      </c>
      <c r="G21">
        <v>31.52</v>
      </c>
      <c r="H21">
        <v>31.86</v>
      </c>
      <c r="I21">
        <v>32.119999999999997</v>
      </c>
      <c r="J21">
        <v>32.369999999999997</v>
      </c>
      <c r="L21">
        <v>32.369999999999997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1"/>
  <sheetViews>
    <sheetView workbookViewId="0">
      <selection activeCell="L22" sqref="L22"/>
    </sheetView>
  </sheetViews>
  <sheetFormatPr defaultRowHeight="18.75"/>
  <sheetData>
    <row r="1" spans="1:12">
      <c r="A1" t="s">
        <v>0</v>
      </c>
      <c r="B1" t="s">
        <v>1</v>
      </c>
      <c r="C1" t="s">
        <v>2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3</v>
      </c>
      <c r="J1" t="s">
        <v>4</v>
      </c>
      <c r="K1" t="s">
        <v>5</v>
      </c>
      <c r="L1" t="s">
        <v>11</v>
      </c>
    </row>
    <row r="2" spans="1:12">
      <c r="A2">
        <v>1</v>
      </c>
      <c r="B2">
        <f>135+10.95/60</f>
        <v>135.1825</v>
      </c>
      <c r="C2">
        <f>34+21.13/60</f>
        <v>34.352166666666669</v>
      </c>
      <c r="D2">
        <v>6</v>
      </c>
      <c r="E2">
        <v>5</v>
      </c>
      <c r="G2">
        <v>31.81</v>
      </c>
      <c r="H2">
        <v>32.5</v>
      </c>
      <c r="I2">
        <v>32.83</v>
      </c>
      <c r="L2">
        <v>32.86</v>
      </c>
    </row>
    <row r="3" spans="1:12">
      <c r="A3">
        <f>A2+1</f>
        <v>2</v>
      </c>
      <c r="B3">
        <f>135+6.93/60</f>
        <v>135.1155</v>
      </c>
      <c r="C3">
        <f>34+20.83/60</f>
        <v>34.347166666666666</v>
      </c>
      <c r="D3">
        <v>6</v>
      </c>
      <c r="E3">
        <v>6</v>
      </c>
      <c r="G3">
        <v>32.43</v>
      </c>
      <c r="H3">
        <v>32.47</v>
      </c>
      <c r="I3">
        <v>33.159999999999997</v>
      </c>
      <c r="J3">
        <v>33.479999999999997</v>
      </c>
      <c r="K3">
        <v>33.76</v>
      </c>
      <c r="L3">
        <v>33.869999999999997</v>
      </c>
    </row>
    <row r="4" spans="1:12">
      <c r="A4">
        <f t="shared" ref="A4:A20" si="0">A3+1</f>
        <v>3</v>
      </c>
      <c r="B4">
        <f>135+1.97/60</f>
        <v>135.03283333333334</v>
      </c>
      <c r="C4">
        <f>34+20.83/60</f>
        <v>34.347166666666666</v>
      </c>
      <c r="D4">
        <v>6</v>
      </c>
      <c r="E4">
        <v>6</v>
      </c>
      <c r="G4">
        <v>32.229999999999997</v>
      </c>
      <c r="H4">
        <v>32.9</v>
      </c>
      <c r="I4">
        <v>33.14</v>
      </c>
      <c r="J4">
        <v>33.46</v>
      </c>
      <c r="K4">
        <v>33.69</v>
      </c>
      <c r="L4">
        <v>34.19</v>
      </c>
    </row>
    <row r="5" spans="1:12">
      <c r="A5">
        <f t="shared" si="0"/>
        <v>4</v>
      </c>
      <c r="B5">
        <f>134+57.78/60</f>
        <v>134.96299999999999</v>
      </c>
      <c r="C5">
        <f>34+20.83/60</f>
        <v>34.347166666666666</v>
      </c>
      <c r="D5">
        <v>6</v>
      </c>
      <c r="E5">
        <v>6</v>
      </c>
      <c r="G5">
        <v>32.28</v>
      </c>
      <c r="H5">
        <v>32.32</v>
      </c>
      <c r="I5">
        <v>32.56</v>
      </c>
      <c r="J5">
        <v>33.11</v>
      </c>
      <c r="K5">
        <v>33.26</v>
      </c>
      <c r="L5">
        <v>34.32</v>
      </c>
    </row>
    <row r="6" spans="1:12">
      <c r="A6">
        <f t="shared" si="0"/>
        <v>5</v>
      </c>
      <c r="B6">
        <f>135+0.95/60</f>
        <v>135.01583333333335</v>
      </c>
      <c r="C6">
        <f>34+27.5/60</f>
        <v>34.458333333333336</v>
      </c>
      <c r="D6">
        <v>6</v>
      </c>
      <c r="E6">
        <v>6</v>
      </c>
      <c r="G6">
        <v>31.97</v>
      </c>
      <c r="H6">
        <v>31.93</v>
      </c>
      <c r="I6">
        <v>32.33</v>
      </c>
      <c r="J6">
        <v>32.380000000000003</v>
      </c>
      <c r="K6">
        <v>32.700000000000003</v>
      </c>
      <c r="L6">
        <v>33.94</v>
      </c>
    </row>
    <row r="7" spans="1:12">
      <c r="A7">
        <f t="shared" si="0"/>
        <v>6</v>
      </c>
      <c r="B7">
        <f>135+3.51/60</f>
        <v>135.05850000000001</v>
      </c>
      <c r="C7">
        <f>34+33.78/60</f>
        <v>34.563000000000002</v>
      </c>
      <c r="D7">
        <v>6</v>
      </c>
      <c r="E7">
        <v>6</v>
      </c>
      <c r="G7">
        <v>32.25</v>
      </c>
      <c r="H7">
        <v>32.21</v>
      </c>
      <c r="I7">
        <v>32.26</v>
      </c>
      <c r="J7">
        <v>32.42</v>
      </c>
      <c r="K7">
        <v>33.1</v>
      </c>
      <c r="L7">
        <v>33.700000000000003</v>
      </c>
    </row>
    <row r="8" spans="1:12">
      <c r="A8">
        <f t="shared" si="0"/>
        <v>7</v>
      </c>
      <c r="B8">
        <f>135+7.57/60</f>
        <v>135.12616666666668</v>
      </c>
      <c r="C8">
        <f>34+32.65/60</f>
        <v>34.544166666666669</v>
      </c>
      <c r="D8">
        <v>6</v>
      </c>
      <c r="E8">
        <v>6</v>
      </c>
      <c r="G8">
        <v>32.61</v>
      </c>
      <c r="H8">
        <v>32.619999999999997</v>
      </c>
      <c r="I8">
        <v>32.68</v>
      </c>
      <c r="J8">
        <v>32.74</v>
      </c>
      <c r="K8">
        <v>32.770000000000003</v>
      </c>
      <c r="L8">
        <v>33.19</v>
      </c>
    </row>
    <row r="9" spans="1:12">
      <c r="A9">
        <f t="shared" si="0"/>
        <v>8</v>
      </c>
      <c r="B9">
        <f>135+10.73/60</f>
        <v>135.17883333333333</v>
      </c>
      <c r="C9">
        <f>34+29.95/60</f>
        <v>34.499166666666667</v>
      </c>
      <c r="D9">
        <v>6</v>
      </c>
      <c r="E9">
        <v>5</v>
      </c>
      <c r="G9">
        <v>31.11</v>
      </c>
      <c r="H9">
        <v>32.270000000000003</v>
      </c>
      <c r="I9">
        <v>32.479999999999997</v>
      </c>
      <c r="J9">
        <v>32.659999999999997</v>
      </c>
      <c r="K9">
        <v>32.83</v>
      </c>
      <c r="L9">
        <v>32.869999999999997</v>
      </c>
    </row>
    <row r="10" spans="1:12">
      <c r="A10">
        <f t="shared" si="0"/>
        <v>9</v>
      </c>
      <c r="B10">
        <f>135+13.83/60</f>
        <v>135.23050000000001</v>
      </c>
      <c r="C10">
        <f>34+27.43/60</f>
        <v>34.457166666666666</v>
      </c>
      <c r="D10">
        <v>6</v>
      </c>
      <c r="E10">
        <v>5</v>
      </c>
      <c r="G10">
        <v>31.32</v>
      </c>
      <c r="H10">
        <v>32.11</v>
      </c>
      <c r="I10">
        <v>32.57</v>
      </c>
      <c r="L10">
        <v>32.659999999999997</v>
      </c>
    </row>
    <row r="11" spans="1:12">
      <c r="A11">
        <f t="shared" si="0"/>
        <v>10</v>
      </c>
      <c r="B11">
        <f>135+10.83/60</f>
        <v>135.18049999999999</v>
      </c>
      <c r="C11">
        <f>34+24.45/60</f>
        <v>34.407499999999999</v>
      </c>
      <c r="D11">
        <v>6</v>
      </c>
      <c r="E11">
        <v>5</v>
      </c>
      <c r="G11">
        <v>31.73</v>
      </c>
      <c r="H11">
        <v>31.92</v>
      </c>
      <c r="I11">
        <v>32.729999999999997</v>
      </c>
      <c r="L11">
        <v>33.200000000000003</v>
      </c>
    </row>
    <row r="12" spans="1:12">
      <c r="A12">
        <f t="shared" si="0"/>
        <v>11</v>
      </c>
      <c r="B12">
        <f>135+16.88/60</f>
        <v>135.28133333333332</v>
      </c>
      <c r="C12">
        <f>34+25.08/60</f>
        <v>34.417999999999999</v>
      </c>
      <c r="D12">
        <v>6</v>
      </c>
      <c r="E12">
        <v>5</v>
      </c>
      <c r="G12">
        <v>31.79</v>
      </c>
      <c r="H12">
        <v>32.33</v>
      </c>
      <c r="I12">
        <v>32.54</v>
      </c>
      <c r="L12">
        <v>32.54</v>
      </c>
    </row>
    <row r="13" spans="1:12">
      <c r="A13">
        <f t="shared" si="0"/>
        <v>12</v>
      </c>
      <c r="B13">
        <f>135+16.83/60</f>
        <v>135.28049999999999</v>
      </c>
      <c r="C13">
        <f>34+30.36/60</f>
        <v>34.506</v>
      </c>
      <c r="D13">
        <v>6</v>
      </c>
      <c r="E13">
        <v>5</v>
      </c>
      <c r="G13">
        <v>30.28</v>
      </c>
      <c r="H13">
        <v>32.08</v>
      </c>
      <c r="I13">
        <v>32.590000000000003</v>
      </c>
      <c r="L13">
        <v>32.69</v>
      </c>
    </row>
    <row r="14" spans="1:12">
      <c r="A14">
        <f t="shared" si="0"/>
        <v>13</v>
      </c>
      <c r="B14">
        <f>135+22.73/60</f>
        <v>135.37883333333335</v>
      </c>
      <c r="C14">
        <f>34+32.59/60</f>
        <v>34.543166666666664</v>
      </c>
      <c r="D14">
        <v>6</v>
      </c>
      <c r="E14">
        <v>5</v>
      </c>
      <c r="G14">
        <v>30.74</v>
      </c>
      <c r="H14">
        <v>32.44</v>
      </c>
      <c r="I14">
        <v>32.46</v>
      </c>
      <c r="L14">
        <v>32.47</v>
      </c>
    </row>
    <row r="15" spans="1:12">
      <c r="A15">
        <f t="shared" si="0"/>
        <v>14</v>
      </c>
      <c r="B15">
        <f>135+19.39/60</f>
        <v>135.32316666666668</v>
      </c>
      <c r="C15">
        <f>34+32.98/60</f>
        <v>34.549666666666667</v>
      </c>
      <c r="D15">
        <v>6</v>
      </c>
      <c r="E15">
        <v>5</v>
      </c>
      <c r="G15">
        <v>29.78</v>
      </c>
      <c r="H15">
        <v>31.22</v>
      </c>
      <c r="I15">
        <v>32.619999999999997</v>
      </c>
      <c r="L15">
        <v>32.659999999999997</v>
      </c>
    </row>
    <row r="16" spans="1:12">
      <c r="A16">
        <f t="shared" si="0"/>
        <v>15</v>
      </c>
      <c r="B16">
        <f>135+17.75/60</f>
        <v>135.29583333333332</v>
      </c>
      <c r="C16">
        <f>34+36/60</f>
        <v>34.6</v>
      </c>
      <c r="D16">
        <v>6</v>
      </c>
      <c r="E16">
        <v>5</v>
      </c>
      <c r="G16">
        <v>28.19</v>
      </c>
      <c r="H16">
        <v>30.59</v>
      </c>
      <c r="I16">
        <v>32.57</v>
      </c>
      <c r="L16">
        <v>32.729999999999997</v>
      </c>
    </row>
    <row r="17" spans="1:12">
      <c r="A17">
        <f t="shared" si="0"/>
        <v>16</v>
      </c>
      <c r="B17">
        <f>135+15.3/60</f>
        <v>135.255</v>
      </c>
      <c r="C17">
        <f>34+38.03/60</f>
        <v>34.633833333333335</v>
      </c>
      <c r="D17">
        <v>6</v>
      </c>
      <c r="E17">
        <v>5</v>
      </c>
      <c r="G17">
        <v>28.05</v>
      </c>
      <c r="H17">
        <v>30.99</v>
      </c>
      <c r="I17">
        <v>32.54</v>
      </c>
      <c r="L17">
        <v>32.520000000000003</v>
      </c>
    </row>
    <row r="18" spans="1:12">
      <c r="A18">
        <f t="shared" si="0"/>
        <v>17</v>
      </c>
      <c r="B18">
        <f>135+22.92/60</f>
        <v>135.38200000000001</v>
      </c>
      <c r="C18">
        <f>34+36.2/60</f>
        <v>34.603333333333332</v>
      </c>
      <c r="D18">
        <v>6</v>
      </c>
      <c r="E18">
        <v>5</v>
      </c>
      <c r="G18">
        <v>29.62</v>
      </c>
      <c r="H18">
        <v>32.32</v>
      </c>
      <c r="I18">
        <v>32.65</v>
      </c>
      <c r="L18">
        <v>32.64</v>
      </c>
    </row>
    <row r="19" spans="1:12">
      <c r="A19">
        <f t="shared" si="0"/>
        <v>18</v>
      </c>
      <c r="B19">
        <f>135+19.83/60</f>
        <v>135.3305</v>
      </c>
      <c r="C19">
        <f>34+40.2/60</f>
        <v>34.67</v>
      </c>
      <c r="D19">
        <v>6</v>
      </c>
      <c r="E19">
        <v>5</v>
      </c>
      <c r="G19">
        <v>23.67</v>
      </c>
      <c r="H19">
        <v>32.08</v>
      </c>
      <c r="I19">
        <v>32.549999999999997</v>
      </c>
      <c r="L19">
        <v>32.43</v>
      </c>
    </row>
    <row r="20" spans="1:12">
      <c r="A20">
        <f t="shared" si="0"/>
        <v>19</v>
      </c>
      <c r="B20">
        <f>135+19.83/60</f>
        <v>135.3305</v>
      </c>
      <c r="C20">
        <f>34+28.2/60</f>
        <v>34.47</v>
      </c>
      <c r="D20">
        <v>6</v>
      </c>
      <c r="E20">
        <v>5</v>
      </c>
      <c r="G20">
        <v>31.66</v>
      </c>
      <c r="H20">
        <v>32.380000000000003</v>
      </c>
      <c r="I20">
        <v>32.43</v>
      </c>
      <c r="L20">
        <v>32.42</v>
      </c>
    </row>
    <row r="21" spans="1:12">
      <c r="A21">
        <f>A20+1</f>
        <v>20</v>
      </c>
      <c r="B21">
        <f>135+11.05/60</f>
        <v>135.18416666666667</v>
      </c>
      <c r="C21">
        <f>34+35.6/60</f>
        <v>34.593333333333334</v>
      </c>
      <c r="D21">
        <v>6</v>
      </c>
      <c r="E21">
        <v>5</v>
      </c>
      <c r="G21">
        <v>31.37</v>
      </c>
      <c r="H21">
        <v>32.229999999999997</v>
      </c>
      <c r="I21">
        <v>32.72</v>
      </c>
      <c r="J21">
        <v>32.82</v>
      </c>
      <c r="L21">
        <v>32.82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1"/>
  <sheetViews>
    <sheetView workbookViewId="0">
      <selection activeCell="L22" sqref="L22"/>
    </sheetView>
  </sheetViews>
  <sheetFormatPr defaultRowHeight="18.75"/>
  <sheetData>
    <row r="1" spans="1:12">
      <c r="A1" t="s">
        <v>0</v>
      </c>
      <c r="B1" t="s">
        <v>1</v>
      </c>
      <c r="C1" t="s">
        <v>2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3</v>
      </c>
      <c r="J1" t="s">
        <v>4</v>
      </c>
      <c r="K1" t="s">
        <v>5</v>
      </c>
      <c r="L1" t="s">
        <v>11</v>
      </c>
    </row>
    <row r="2" spans="1:12">
      <c r="A2">
        <v>1</v>
      </c>
      <c r="B2">
        <f>135+10.95/60</f>
        <v>135.1825</v>
      </c>
      <c r="C2">
        <f>34+21.13/60</f>
        <v>34.352166666666669</v>
      </c>
      <c r="D2">
        <v>7</v>
      </c>
      <c r="E2">
        <v>6</v>
      </c>
      <c r="G2">
        <v>31.12</v>
      </c>
      <c r="H2">
        <v>32.61</v>
      </c>
      <c r="I2">
        <v>32.79</v>
      </c>
      <c r="L2">
        <v>32.81</v>
      </c>
    </row>
    <row r="3" spans="1:12">
      <c r="A3">
        <f>A2+1</f>
        <v>2</v>
      </c>
      <c r="B3">
        <f>135+6.93/60</f>
        <v>135.1155</v>
      </c>
      <c r="C3">
        <f>34+20.83/60</f>
        <v>34.347166666666666</v>
      </c>
      <c r="D3">
        <v>7</v>
      </c>
      <c r="E3">
        <v>7</v>
      </c>
      <c r="G3">
        <v>32.65</v>
      </c>
      <c r="H3">
        <v>32.74</v>
      </c>
      <c r="I3">
        <v>32.83</v>
      </c>
      <c r="J3">
        <v>32.909999999999997</v>
      </c>
      <c r="K3">
        <v>32.950000000000003</v>
      </c>
      <c r="L3">
        <v>32.96</v>
      </c>
    </row>
    <row r="4" spans="1:12">
      <c r="A4">
        <f t="shared" ref="A4:A20" si="0">A3+1</f>
        <v>3</v>
      </c>
      <c r="B4">
        <f>135+1.97/60</f>
        <v>135.03283333333334</v>
      </c>
      <c r="C4">
        <f>34+20.83/60</f>
        <v>34.347166666666666</v>
      </c>
      <c r="D4">
        <v>7</v>
      </c>
      <c r="E4">
        <v>6</v>
      </c>
      <c r="G4">
        <v>32.47</v>
      </c>
      <c r="H4">
        <v>32.590000000000003</v>
      </c>
      <c r="I4">
        <v>32.71</v>
      </c>
      <c r="J4">
        <v>32.82</v>
      </c>
      <c r="K4">
        <v>33.15</v>
      </c>
      <c r="L4">
        <v>33.21</v>
      </c>
    </row>
    <row r="5" spans="1:12">
      <c r="A5">
        <f t="shared" si="0"/>
        <v>4</v>
      </c>
      <c r="B5">
        <f>134+57.78/60</f>
        <v>134.96299999999999</v>
      </c>
      <c r="C5">
        <f>34+20.83/60</f>
        <v>34.347166666666666</v>
      </c>
      <c r="D5">
        <v>7</v>
      </c>
      <c r="E5">
        <v>7</v>
      </c>
      <c r="G5">
        <v>31.97</v>
      </c>
      <c r="H5">
        <v>32.15</v>
      </c>
      <c r="I5">
        <v>32.520000000000003</v>
      </c>
      <c r="J5">
        <v>32.74</v>
      </c>
      <c r="K5">
        <v>32.770000000000003</v>
      </c>
      <c r="L5">
        <v>33.71</v>
      </c>
    </row>
    <row r="6" spans="1:12">
      <c r="A6">
        <f t="shared" si="0"/>
        <v>5</v>
      </c>
      <c r="B6">
        <f>135+0.95/60</f>
        <v>135.01583333333335</v>
      </c>
      <c r="C6">
        <f>34+27.5/60</f>
        <v>34.458333333333336</v>
      </c>
      <c r="D6">
        <v>7</v>
      </c>
      <c r="E6">
        <v>7</v>
      </c>
      <c r="G6">
        <v>31.36</v>
      </c>
      <c r="H6">
        <v>32.44</v>
      </c>
      <c r="I6">
        <v>32.49</v>
      </c>
      <c r="J6">
        <v>32.659999999999997</v>
      </c>
      <c r="K6">
        <v>32.909999999999997</v>
      </c>
      <c r="L6">
        <v>32.950000000000003</v>
      </c>
    </row>
    <row r="7" spans="1:12">
      <c r="A7">
        <f t="shared" si="0"/>
        <v>6</v>
      </c>
      <c r="B7">
        <f>135+3.51/60</f>
        <v>135.05850000000001</v>
      </c>
      <c r="C7">
        <f>34+33.78/60</f>
        <v>34.563000000000002</v>
      </c>
      <c r="D7">
        <v>7</v>
      </c>
      <c r="E7">
        <v>7</v>
      </c>
      <c r="G7">
        <v>32.200000000000003</v>
      </c>
      <c r="H7">
        <v>32.200000000000003</v>
      </c>
      <c r="I7">
        <v>32.22</v>
      </c>
      <c r="J7">
        <v>32.369999999999997</v>
      </c>
      <c r="K7">
        <v>32.380000000000003</v>
      </c>
      <c r="L7">
        <v>32.86</v>
      </c>
    </row>
    <row r="8" spans="1:12">
      <c r="A8">
        <f t="shared" si="0"/>
        <v>7</v>
      </c>
      <c r="B8">
        <f>135+7.57/60</f>
        <v>135.12616666666668</v>
      </c>
      <c r="C8">
        <f>34+32.65/60</f>
        <v>34.544166666666669</v>
      </c>
      <c r="D8">
        <v>7</v>
      </c>
      <c r="E8">
        <v>7</v>
      </c>
      <c r="G8">
        <v>31.01</v>
      </c>
      <c r="H8">
        <v>32.369999999999997</v>
      </c>
      <c r="I8">
        <v>32.43</v>
      </c>
      <c r="J8">
        <v>32.44</v>
      </c>
      <c r="K8">
        <v>32.49</v>
      </c>
      <c r="L8">
        <v>32.82</v>
      </c>
    </row>
    <row r="9" spans="1:12">
      <c r="A9">
        <f t="shared" si="0"/>
        <v>8</v>
      </c>
      <c r="B9">
        <f>135+10.73/60</f>
        <v>135.17883333333333</v>
      </c>
      <c r="C9">
        <f>34+29.95/60</f>
        <v>34.499166666666667</v>
      </c>
      <c r="D9">
        <v>7</v>
      </c>
      <c r="E9">
        <v>6</v>
      </c>
      <c r="G9">
        <v>30.11</v>
      </c>
      <c r="H9">
        <v>32.14</v>
      </c>
      <c r="I9">
        <v>32.35</v>
      </c>
      <c r="J9">
        <v>32.4</v>
      </c>
      <c r="K9">
        <v>32.770000000000003</v>
      </c>
      <c r="L9">
        <v>32.86</v>
      </c>
    </row>
    <row r="10" spans="1:12">
      <c r="A10">
        <f t="shared" si="0"/>
        <v>9</v>
      </c>
      <c r="B10">
        <f>135+13.83/60</f>
        <v>135.23050000000001</v>
      </c>
      <c r="C10">
        <f>34+27.43/60</f>
        <v>34.457166666666666</v>
      </c>
      <c r="D10">
        <v>7</v>
      </c>
      <c r="E10">
        <v>6</v>
      </c>
      <c r="G10">
        <v>32.24</v>
      </c>
      <c r="H10">
        <v>32.520000000000003</v>
      </c>
      <c r="I10">
        <v>32.67</v>
      </c>
      <c r="L10">
        <v>32.67</v>
      </c>
    </row>
    <row r="11" spans="1:12">
      <c r="A11">
        <f t="shared" si="0"/>
        <v>10</v>
      </c>
      <c r="B11">
        <f>135+10.83/60</f>
        <v>135.18049999999999</v>
      </c>
      <c r="C11">
        <f>34+24.45/60</f>
        <v>34.407499999999999</v>
      </c>
      <c r="D11">
        <v>7</v>
      </c>
      <c r="E11">
        <v>6</v>
      </c>
      <c r="G11">
        <v>31.98</v>
      </c>
      <c r="H11">
        <v>32.18</v>
      </c>
      <c r="I11">
        <v>32.74</v>
      </c>
      <c r="L11">
        <v>32.82</v>
      </c>
    </row>
    <row r="12" spans="1:12">
      <c r="A12">
        <f t="shared" si="0"/>
        <v>11</v>
      </c>
      <c r="B12">
        <f>135+16.88/60</f>
        <v>135.28133333333332</v>
      </c>
      <c r="C12">
        <f>34+25.08/60</f>
        <v>34.417999999999999</v>
      </c>
      <c r="D12">
        <v>7</v>
      </c>
      <c r="E12">
        <v>6</v>
      </c>
      <c r="G12">
        <v>31.73</v>
      </c>
      <c r="H12">
        <v>31.97</v>
      </c>
      <c r="I12">
        <v>32.56</v>
      </c>
      <c r="L12">
        <v>32.56</v>
      </c>
    </row>
    <row r="13" spans="1:12">
      <c r="A13">
        <f t="shared" si="0"/>
        <v>12</v>
      </c>
      <c r="B13">
        <f>135+16.83/60</f>
        <v>135.28049999999999</v>
      </c>
      <c r="C13">
        <f>34+30.36/60</f>
        <v>34.506</v>
      </c>
      <c r="D13">
        <v>7</v>
      </c>
      <c r="E13">
        <v>6</v>
      </c>
      <c r="G13">
        <v>27.95</v>
      </c>
      <c r="H13">
        <v>32.299999999999997</v>
      </c>
      <c r="I13">
        <v>32.64</v>
      </c>
      <c r="L13">
        <v>32.4</v>
      </c>
    </row>
    <row r="14" spans="1:12">
      <c r="A14">
        <f t="shared" si="0"/>
        <v>13</v>
      </c>
      <c r="B14">
        <f>135+22.73/60</f>
        <v>135.37883333333335</v>
      </c>
      <c r="C14">
        <f>34+32.59/60</f>
        <v>34.543166666666664</v>
      </c>
      <c r="D14">
        <v>7</v>
      </c>
      <c r="E14">
        <v>6</v>
      </c>
      <c r="G14">
        <v>21.03</v>
      </c>
      <c r="H14">
        <v>31.39</v>
      </c>
      <c r="I14">
        <v>32.26</v>
      </c>
      <c r="L14">
        <v>32.19</v>
      </c>
    </row>
    <row r="15" spans="1:12">
      <c r="A15">
        <f t="shared" si="0"/>
        <v>14</v>
      </c>
      <c r="B15">
        <f>135+19.39/60</f>
        <v>135.32316666666668</v>
      </c>
      <c r="C15">
        <f>34+32.98/60</f>
        <v>34.549666666666667</v>
      </c>
      <c r="D15">
        <v>7</v>
      </c>
      <c r="E15">
        <v>6</v>
      </c>
      <c r="G15">
        <v>16.87</v>
      </c>
      <c r="H15">
        <v>31.3</v>
      </c>
      <c r="I15">
        <v>32.15</v>
      </c>
      <c r="L15">
        <v>32.6</v>
      </c>
    </row>
    <row r="16" spans="1:12">
      <c r="A16">
        <f t="shared" si="0"/>
        <v>15</v>
      </c>
      <c r="B16">
        <f>135+17.75/60</f>
        <v>135.29583333333332</v>
      </c>
      <c r="C16">
        <f>34+36/60</f>
        <v>34.6</v>
      </c>
      <c r="D16">
        <v>7</v>
      </c>
      <c r="E16">
        <v>6</v>
      </c>
      <c r="G16">
        <v>15.1</v>
      </c>
      <c r="H16">
        <v>30.95</v>
      </c>
      <c r="I16">
        <v>32.340000000000003</v>
      </c>
      <c r="L16">
        <v>32.61</v>
      </c>
    </row>
    <row r="17" spans="1:12">
      <c r="A17">
        <f t="shared" si="0"/>
        <v>16</v>
      </c>
      <c r="B17">
        <f>135+15.3/60</f>
        <v>135.255</v>
      </c>
      <c r="C17">
        <f>34+38.03/60</f>
        <v>34.633833333333335</v>
      </c>
      <c r="D17">
        <v>7</v>
      </c>
      <c r="E17">
        <v>6</v>
      </c>
      <c r="G17">
        <v>12</v>
      </c>
      <c r="H17">
        <v>30.27</v>
      </c>
      <c r="I17">
        <v>32.17</v>
      </c>
      <c r="L17">
        <v>32.6</v>
      </c>
    </row>
    <row r="18" spans="1:12">
      <c r="A18">
        <f t="shared" si="0"/>
        <v>17</v>
      </c>
      <c r="B18">
        <f>135+22.92/60</f>
        <v>135.38200000000001</v>
      </c>
      <c r="C18">
        <f>34+36.2/60</f>
        <v>34.603333333333332</v>
      </c>
      <c r="D18">
        <v>7</v>
      </c>
      <c r="E18">
        <v>6</v>
      </c>
      <c r="G18">
        <v>15.11</v>
      </c>
      <c r="H18">
        <v>31.09</v>
      </c>
      <c r="I18">
        <v>32.08</v>
      </c>
      <c r="L18">
        <v>32.049999999999997</v>
      </c>
    </row>
    <row r="19" spans="1:12">
      <c r="A19">
        <f t="shared" si="0"/>
        <v>18</v>
      </c>
      <c r="B19">
        <f>135+19.83/60</f>
        <v>135.3305</v>
      </c>
      <c r="C19">
        <f>34+40.2/60</f>
        <v>34.67</v>
      </c>
      <c r="D19">
        <v>7</v>
      </c>
      <c r="E19">
        <v>6</v>
      </c>
      <c r="G19">
        <v>4.1900000000000004</v>
      </c>
      <c r="H19">
        <v>29.96</v>
      </c>
      <c r="I19">
        <v>32.03</v>
      </c>
      <c r="L19">
        <v>32.31</v>
      </c>
    </row>
    <row r="20" spans="1:12">
      <c r="A20">
        <f t="shared" si="0"/>
        <v>19</v>
      </c>
      <c r="B20">
        <f>135+19.83/60</f>
        <v>135.3305</v>
      </c>
      <c r="C20">
        <f>34+28.2/60</f>
        <v>34.47</v>
      </c>
      <c r="D20">
        <v>7</v>
      </c>
      <c r="E20">
        <v>6</v>
      </c>
      <c r="G20">
        <v>25.74</v>
      </c>
      <c r="H20">
        <v>32.04</v>
      </c>
      <c r="I20">
        <v>32.409999999999997</v>
      </c>
      <c r="L20">
        <v>32.42</v>
      </c>
    </row>
    <row r="21" spans="1:12">
      <c r="A21">
        <f>A20+1</f>
        <v>20</v>
      </c>
      <c r="B21">
        <f>135+11.05/60</f>
        <v>135.18416666666667</v>
      </c>
      <c r="C21">
        <f>34+35.6/60</f>
        <v>34.593333333333334</v>
      </c>
      <c r="D21">
        <v>7</v>
      </c>
      <c r="E21">
        <v>6</v>
      </c>
      <c r="G21">
        <v>30.03</v>
      </c>
      <c r="H21">
        <v>31.05</v>
      </c>
      <c r="I21">
        <v>31.82</v>
      </c>
      <c r="J21">
        <v>32.49</v>
      </c>
      <c r="L21">
        <v>32.49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1"/>
  <sheetViews>
    <sheetView workbookViewId="0">
      <selection activeCell="L22" sqref="L22"/>
    </sheetView>
  </sheetViews>
  <sheetFormatPr defaultRowHeight="18.75"/>
  <sheetData>
    <row r="1" spans="1:12">
      <c r="A1" t="s">
        <v>13</v>
      </c>
      <c r="B1" t="s">
        <v>1</v>
      </c>
      <c r="C1" t="s">
        <v>2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3</v>
      </c>
      <c r="J1" t="s">
        <v>4</v>
      </c>
      <c r="K1" t="s">
        <v>5</v>
      </c>
      <c r="L1" t="s">
        <v>11</v>
      </c>
    </row>
    <row r="2" spans="1:12">
      <c r="A2">
        <v>1</v>
      </c>
      <c r="B2">
        <f>135+10.95/60</f>
        <v>135.1825</v>
      </c>
      <c r="C2">
        <f>34+21.13/60</f>
        <v>34.352166666666669</v>
      </c>
      <c r="D2">
        <v>8</v>
      </c>
      <c r="E2">
        <v>9</v>
      </c>
      <c r="G2">
        <v>32.82</v>
      </c>
      <c r="H2">
        <v>32.61</v>
      </c>
      <c r="I2">
        <v>32.659999999999997</v>
      </c>
      <c r="L2">
        <v>32.67</v>
      </c>
    </row>
    <row r="3" spans="1:12">
      <c r="A3">
        <f>A2+1</f>
        <v>2</v>
      </c>
      <c r="B3">
        <f>135+6.93/60</f>
        <v>135.1155</v>
      </c>
      <c r="C3">
        <f>34+20.83/60</f>
        <v>34.347166666666666</v>
      </c>
      <c r="D3">
        <v>8</v>
      </c>
      <c r="E3">
        <v>10</v>
      </c>
      <c r="G3">
        <v>32.64</v>
      </c>
      <c r="H3">
        <v>32.72</v>
      </c>
      <c r="I3">
        <v>32.72</v>
      </c>
      <c r="J3">
        <v>32.729999999999997</v>
      </c>
      <c r="K3">
        <v>32.69</v>
      </c>
      <c r="L3">
        <v>32.700000000000003</v>
      </c>
    </row>
    <row r="4" spans="1:12">
      <c r="A4">
        <f t="shared" ref="A4:A20" si="0">A3+1</f>
        <v>3</v>
      </c>
      <c r="B4">
        <f>135+1.97/60</f>
        <v>135.03283333333334</v>
      </c>
      <c r="C4">
        <f>34+20.83/60</f>
        <v>34.347166666666666</v>
      </c>
      <c r="D4">
        <v>8</v>
      </c>
      <c r="E4">
        <v>10</v>
      </c>
      <c r="G4">
        <v>32.630000000000003</v>
      </c>
      <c r="H4">
        <v>32.69</v>
      </c>
      <c r="I4">
        <v>32.729999999999997</v>
      </c>
      <c r="J4">
        <v>32.89</v>
      </c>
      <c r="K4">
        <v>32.96</v>
      </c>
      <c r="L4">
        <v>32.94</v>
      </c>
    </row>
    <row r="5" spans="1:12">
      <c r="A5">
        <f t="shared" si="0"/>
        <v>4</v>
      </c>
      <c r="B5">
        <f>134+57.78/60</f>
        <v>134.96299999999999</v>
      </c>
      <c r="C5">
        <f>34+20.83/60</f>
        <v>34.347166666666666</v>
      </c>
      <c r="D5">
        <v>8</v>
      </c>
      <c r="E5">
        <v>10</v>
      </c>
      <c r="G5">
        <v>32.82</v>
      </c>
      <c r="H5">
        <v>32.92</v>
      </c>
      <c r="I5">
        <v>32.92</v>
      </c>
      <c r="J5">
        <v>32.92</v>
      </c>
      <c r="K5">
        <v>32.909999999999997</v>
      </c>
      <c r="L5">
        <v>33.4</v>
      </c>
    </row>
    <row r="6" spans="1:12">
      <c r="A6">
        <f t="shared" si="0"/>
        <v>5</v>
      </c>
      <c r="B6">
        <f>135+0.95/60</f>
        <v>135.01583333333335</v>
      </c>
      <c r="C6">
        <f>34+27.5/60</f>
        <v>34.458333333333336</v>
      </c>
      <c r="D6">
        <v>8</v>
      </c>
      <c r="E6">
        <v>10</v>
      </c>
      <c r="G6">
        <v>32.58</v>
      </c>
      <c r="H6">
        <v>32.549999999999997</v>
      </c>
      <c r="I6">
        <v>32.57</v>
      </c>
      <c r="J6">
        <v>32.61</v>
      </c>
      <c r="K6">
        <v>32.71</v>
      </c>
      <c r="L6">
        <v>33</v>
      </c>
    </row>
    <row r="7" spans="1:12">
      <c r="A7">
        <f t="shared" si="0"/>
        <v>6</v>
      </c>
      <c r="B7">
        <f>135+3.51/60</f>
        <v>135.05850000000001</v>
      </c>
      <c r="C7">
        <f>34+33.78/60</f>
        <v>34.563000000000002</v>
      </c>
      <c r="D7">
        <v>8</v>
      </c>
      <c r="E7">
        <v>10</v>
      </c>
      <c r="G7">
        <v>31.6</v>
      </c>
      <c r="H7">
        <v>32.49</v>
      </c>
      <c r="I7">
        <v>32.57</v>
      </c>
      <c r="J7">
        <v>32.61</v>
      </c>
      <c r="K7">
        <v>32.69</v>
      </c>
      <c r="L7">
        <v>32.75</v>
      </c>
    </row>
    <row r="8" spans="1:12">
      <c r="A8">
        <f t="shared" si="0"/>
        <v>7</v>
      </c>
      <c r="B8">
        <f>135+7.57/60</f>
        <v>135.12616666666668</v>
      </c>
      <c r="C8">
        <f>34+32.65/60</f>
        <v>34.544166666666669</v>
      </c>
      <c r="D8">
        <v>8</v>
      </c>
      <c r="E8">
        <v>10</v>
      </c>
      <c r="G8">
        <v>32.56</v>
      </c>
      <c r="H8">
        <v>32.61</v>
      </c>
      <c r="I8">
        <v>32.619999999999997</v>
      </c>
      <c r="J8">
        <v>32.630000000000003</v>
      </c>
      <c r="K8">
        <v>32.630000000000003</v>
      </c>
      <c r="L8">
        <v>32.64</v>
      </c>
    </row>
    <row r="9" spans="1:12">
      <c r="A9">
        <f t="shared" si="0"/>
        <v>8</v>
      </c>
      <c r="B9">
        <f>135+10.73/60</f>
        <v>135.17883333333333</v>
      </c>
      <c r="C9">
        <f>34+29.95/60</f>
        <v>34.499166666666667</v>
      </c>
      <c r="D9">
        <v>8</v>
      </c>
      <c r="E9">
        <v>10</v>
      </c>
      <c r="G9">
        <v>28.56</v>
      </c>
      <c r="H9">
        <v>32.22</v>
      </c>
      <c r="I9">
        <v>32.54</v>
      </c>
      <c r="J9">
        <v>32.56</v>
      </c>
      <c r="K9">
        <v>32.61</v>
      </c>
      <c r="L9">
        <v>32.630000000000003</v>
      </c>
    </row>
    <row r="10" spans="1:12">
      <c r="A10">
        <f t="shared" si="0"/>
        <v>9</v>
      </c>
      <c r="B10">
        <f>135+13.83/60</f>
        <v>135.23050000000001</v>
      </c>
      <c r="C10">
        <f>34+27.43/60</f>
        <v>34.457166666666666</v>
      </c>
      <c r="D10">
        <v>8</v>
      </c>
      <c r="E10">
        <v>9</v>
      </c>
      <c r="G10">
        <v>31.95</v>
      </c>
      <c r="H10">
        <v>32.299999999999997</v>
      </c>
      <c r="I10">
        <v>32.44</v>
      </c>
      <c r="L10">
        <v>32.56</v>
      </c>
    </row>
    <row r="11" spans="1:12">
      <c r="A11">
        <f t="shared" si="0"/>
        <v>10</v>
      </c>
      <c r="B11">
        <f>135+10.83/60</f>
        <v>135.18049999999999</v>
      </c>
      <c r="C11">
        <f>34+24.45/60</f>
        <v>34.407499999999999</v>
      </c>
      <c r="D11">
        <v>8</v>
      </c>
      <c r="E11">
        <v>9</v>
      </c>
      <c r="G11">
        <v>32.49</v>
      </c>
      <c r="H11">
        <v>32.619999999999997</v>
      </c>
      <c r="I11">
        <v>32.74</v>
      </c>
      <c r="L11">
        <v>32.76</v>
      </c>
    </row>
    <row r="12" spans="1:12">
      <c r="A12">
        <f t="shared" si="0"/>
        <v>11</v>
      </c>
      <c r="B12">
        <f>135+16.88/60</f>
        <v>135.28133333333332</v>
      </c>
      <c r="C12">
        <f>34+25.08/60</f>
        <v>34.417999999999999</v>
      </c>
      <c r="D12">
        <v>8</v>
      </c>
      <c r="E12">
        <v>9</v>
      </c>
      <c r="G12">
        <v>32.03</v>
      </c>
      <c r="H12">
        <v>32.18</v>
      </c>
      <c r="I12">
        <v>32.26</v>
      </c>
      <c r="L12">
        <v>32.24</v>
      </c>
    </row>
    <row r="13" spans="1:12">
      <c r="A13">
        <f t="shared" si="0"/>
        <v>12</v>
      </c>
      <c r="B13">
        <f>135+16.83/60</f>
        <v>135.28049999999999</v>
      </c>
      <c r="C13">
        <f>34+30.36/60</f>
        <v>34.506</v>
      </c>
      <c r="D13">
        <v>8</v>
      </c>
      <c r="E13">
        <v>9</v>
      </c>
      <c r="G13">
        <v>24.97</v>
      </c>
      <c r="H13">
        <v>32.18</v>
      </c>
      <c r="I13">
        <v>32.17</v>
      </c>
      <c r="L13">
        <v>32.44</v>
      </c>
    </row>
    <row r="14" spans="1:12">
      <c r="A14">
        <f t="shared" si="0"/>
        <v>13</v>
      </c>
      <c r="B14">
        <f>135+22.73/60</f>
        <v>135.37883333333335</v>
      </c>
      <c r="C14">
        <f>34+32.59/60</f>
        <v>34.543166666666664</v>
      </c>
      <c r="D14">
        <v>8</v>
      </c>
      <c r="E14">
        <v>9</v>
      </c>
      <c r="G14">
        <v>27.22</v>
      </c>
      <c r="H14">
        <v>31.64</v>
      </c>
      <c r="I14">
        <v>32.14</v>
      </c>
      <c r="L14">
        <v>32.1</v>
      </c>
    </row>
    <row r="15" spans="1:12">
      <c r="A15">
        <f t="shared" si="0"/>
        <v>14</v>
      </c>
      <c r="B15">
        <f>135+19.39/60</f>
        <v>135.32316666666668</v>
      </c>
      <c r="C15">
        <f>34+32.98/60</f>
        <v>34.549666666666667</v>
      </c>
      <c r="D15">
        <v>8</v>
      </c>
      <c r="E15">
        <v>9</v>
      </c>
      <c r="G15">
        <v>21.85</v>
      </c>
      <c r="H15">
        <v>31.99</v>
      </c>
      <c r="I15">
        <v>32.270000000000003</v>
      </c>
      <c r="L15">
        <v>32.340000000000003</v>
      </c>
    </row>
    <row r="16" spans="1:12">
      <c r="A16">
        <f t="shared" si="0"/>
        <v>15</v>
      </c>
      <c r="B16">
        <f>135+17.75/60</f>
        <v>135.29583333333332</v>
      </c>
      <c r="C16">
        <f>34+36/60</f>
        <v>34.6</v>
      </c>
      <c r="D16">
        <v>8</v>
      </c>
      <c r="E16">
        <v>9</v>
      </c>
      <c r="G16">
        <v>20.6</v>
      </c>
      <c r="H16">
        <v>31.26</v>
      </c>
      <c r="I16">
        <v>32.049999999999997</v>
      </c>
      <c r="L16">
        <v>32.32</v>
      </c>
    </row>
    <row r="17" spans="1:12">
      <c r="A17">
        <f t="shared" si="0"/>
        <v>16</v>
      </c>
      <c r="B17">
        <f>135+15.3/60</f>
        <v>135.255</v>
      </c>
      <c r="C17">
        <f>34+38.03/60</f>
        <v>34.633833333333335</v>
      </c>
      <c r="D17">
        <v>8</v>
      </c>
      <c r="E17">
        <v>9</v>
      </c>
      <c r="G17">
        <v>8.1199999999999992</v>
      </c>
      <c r="H17">
        <v>30.78</v>
      </c>
      <c r="I17">
        <v>31.8</v>
      </c>
      <c r="L17">
        <v>32.24</v>
      </c>
    </row>
    <row r="18" spans="1:12">
      <c r="A18">
        <f t="shared" si="0"/>
        <v>17</v>
      </c>
      <c r="B18">
        <f>135+22.92/60</f>
        <v>135.38200000000001</v>
      </c>
      <c r="C18">
        <f>34+36.2/60</f>
        <v>34.603333333333332</v>
      </c>
      <c r="D18">
        <v>8</v>
      </c>
      <c r="E18">
        <v>9</v>
      </c>
      <c r="G18">
        <v>21.88</v>
      </c>
      <c r="H18">
        <v>31.42</v>
      </c>
      <c r="I18">
        <v>32.17</v>
      </c>
      <c r="L18">
        <v>32.17</v>
      </c>
    </row>
    <row r="19" spans="1:12">
      <c r="A19">
        <f t="shared" si="0"/>
        <v>18</v>
      </c>
      <c r="B19">
        <f>135+19.83/60</f>
        <v>135.3305</v>
      </c>
      <c r="C19">
        <f>34+40.2/60</f>
        <v>34.67</v>
      </c>
      <c r="D19">
        <v>8</v>
      </c>
      <c r="E19">
        <v>9</v>
      </c>
      <c r="G19">
        <v>6.08</v>
      </c>
      <c r="H19">
        <v>30.85</v>
      </c>
      <c r="I19">
        <v>31.94</v>
      </c>
      <c r="L19">
        <v>32.020000000000003</v>
      </c>
    </row>
    <row r="20" spans="1:12">
      <c r="A20">
        <f t="shared" si="0"/>
        <v>19</v>
      </c>
      <c r="B20">
        <f>135+19.83/60</f>
        <v>135.3305</v>
      </c>
      <c r="C20">
        <f>34+28.2/60</f>
        <v>34.47</v>
      </c>
      <c r="D20">
        <v>8</v>
      </c>
      <c r="E20">
        <v>9</v>
      </c>
      <c r="G20">
        <v>31.56</v>
      </c>
      <c r="H20">
        <v>31.95</v>
      </c>
      <c r="I20">
        <v>32.15</v>
      </c>
      <c r="L20">
        <v>32.22</v>
      </c>
    </row>
    <row r="21" spans="1:12">
      <c r="A21">
        <f>A20+1</f>
        <v>20</v>
      </c>
      <c r="B21">
        <f>135+11.05/60</f>
        <v>135.18416666666667</v>
      </c>
      <c r="C21">
        <f>34+35.6/60</f>
        <v>34.593333333333334</v>
      </c>
      <c r="D21">
        <v>8</v>
      </c>
      <c r="E21">
        <v>9</v>
      </c>
      <c r="G21">
        <v>15.88</v>
      </c>
      <c r="H21">
        <v>31.32</v>
      </c>
      <c r="I21">
        <v>31.56</v>
      </c>
      <c r="J21">
        <v>32.68</v>
      </c>
      <c r="L21">
        <v>32.69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1"/>
  <sheetViews>
    <sheetView workbookViewId="0">
      <selection activeCell="L22" sqref="L22"/>
    </sheetView>
  </sheetViews>
  <sheetFormatPr defaultRowHeight="18.75"/>
  <sheetData>
    <row r="1" spans="1:12">
      <c r="A1" t="s">
        <v>0</v>
      </c>
      <c r="B1" t="s">
        <v>1</v>
      </c>
      <c r="C1" t="s">
        <v>2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3</v>
      </c>
      <c r="J1" t="s">
        <v>4</v>
      </c>
      <c r="K1" t="s">
        <v>5</v>
      </c>
      <c r="L1" t="s">
        <v>11</v>
      </c>
    </row>
    <row r="2" spans="1:12">
      <c r="A2">
        <v>1</v>
      </c>
      <c r="B2">
        <f>135+10.95/60</f>
        <v>135.1825</v>
      </c>
      <c r="C2">
        <f>34+21.13/60</f>
        <v>34.352166666666669</v>
      </c>
      <c r="D2">
        <v>9</v>
      </c>
      <c r="E2">
        <v>4</v>
      </c>
      <c r="G2">
        <v>32.619999999999997</v>
      </c>
      <c r="H2">
        <v>32.880000000000003</v>
      </c>
      <c r="I2">
        <v>33.18</v>
      </c>
      <c r="L2">
        <v>33.270000000000003</v>
      </c>
    </row>
    <row r="3" spans="1:12">
      <c r="A3">
        <f>A2+1</f>
        <v>2</v>
      </c>
      <c r="B3">
        <f>135+6.93/60</f>
        <v>135.1155</v>
      </c>
      <c r="C3">
        <f>34+20.83/60</f>
        <v>34.347166666666666</v>
      </c>
      <c r="D3">
        <v>9</v>
      </c>
      <c r="E3">
        <v>4</v>
      </c>
      <c r="G3">
        <v>32.4</v>
      </c>
      <c r="H3">
        <v>32.6</v>
      </c>
      <c r="I3">
        <v>33.47</v>
      </c>
      <c r="J3">
        <v>33.79</v>
      </c>
      <c r="K3">
        <v>33.950000000000003</v>
      </c>
      <c r="L3">
        <v>34.11</v>
      </c>
    </row>
    <row r="4" spans="1:12">
      <c r="A4">
        <f t="shared" ref="A4:A20" si="0">A3+1</f>
        <v>3</v>
      </c>
      <c r="B4">
        <f>135+1.97/60</f>
        <v>135.03283333333334</v>
      </c>
      <c r="C4">
        <f>34+20.83/60</f>
        <v>34.347166666666666</v>
      </c>
      <c r="D4">
        <v>9</v>
      </c>
      <c r="E4">
        <v>5</v>
      </c>
      <c r="G4">
        <v>32.380000000000003</v>
      </c>
      <c r="H4">
        <v>32.89</v>
      </c>
      <c r="I4">
        <v>33.65</v>
      </c>
      <c r="J4">
        <v>33.799999999999997</v>
      </c>
      <c r="K4">
        <v>34.21</v>
      </c>
      <c r="L4">
        <v>34.369999999999997</v>
      </c>
    </row>
    <row r="5" spans="1:12">
      <c r="A5">
        <f t="shared" si="0"/>
        <v>4</v>
      </c>
      <c r="B5">
        <f>134+57.78/60</f>
        <v>134.96299999999999</v>
      </c>
      <c r="C5">
        <f>34+20.83/60</f>
        <v>34.347166666666666</v>
      </c>
      <c r="D5">
        <v>9</v>
      </c>
      <c r="E5">
        <v>5</v>
      </c>
      <c r="G5">
        <v>32.43</v>
      </c>
      <c r="H5">
        <v>32.76</v>
      </c>
      <c r="I5">
        <v>33.21</v>
      </c>
      <c r="J5">
        <v>33.479999999999997</v>
      </c>
      <c r="K5">
        <v>33.97</v>
      </c>
      <c r="L5">
        <v>34.49</v>
      </c>
    </row>
    <row r="6" spans="1:12">
      <c r="A6">
        <f t="shared" si="0"/>
        <v>5</v>
      </c>
      <c r="B6">
        <f>135+0.95/60</f>
        <v>135.01583333333335</v>
      </c>
      <c r="C6">
        <f>34+27.5/60</f>
        <v>34.458333333333336</v>
      </c>
      <c r="D6">
        <v>9</v>
      </c>
      <c r="E6">
        <v>5</v>
      </c>
      <c r="G6">
        <v>32.72</v>
      </c>
      <c r="H6">
        <v>32.700000000000003</v>
      </c>
      <c r="I6">
        <v>32.71</v>
      </c>
      <c r="J6">
        <v>32.79</v>
      </c>
      <c r="K6">
        <v>32.96</v>
      </c>
      <c r="L6">
        <v>34.090000000000003</v>
      </c>
    </row>
    <row r="7" spans="1:12">
      <c r="A7">
        <f t="shared" si="0"/>
        <v>6</v>
      </c>
      <c r="B7">
        <f>135+3.51/60</f>
        <v>135.05850000000001</v>
      </c>
      <c r="C7">
        <f>34+33.78/60</f>
        <v>34.563000000000002</v>
      </c>
      <c r="D7">
        <v>9</v>
      </c>
      <c r="E7">
        <v>5</v>
      </c>
      <c r="G7">
        <v>32.39</v>
      </c>
      <c r="H7">
        <v>32.799999999999997</v>
      </c>
      <c r="I7">
        <v>33.049999999999997</v>
      </c>
      <c r="J7">
        <v>33.07</v>
      </c>
      <c r="K7">
        <v>33.450000000000003</v>
      </c>
      <c r="L7">
        <v>34.270000000000003</v>
      </c>
    </row>
    <row r="8" spans="1:12">
      <c r="A8">
        <f t="shared" si="0"/>
        <v>7</v>
      </c>
      <c r="B8">
        <f>135+7.57/60</f>
        <v>135.12616666666668</v>
      </c>
      <c r="C8">
        <f>34+32.65/60</f>
        <v>34.544166666666669</v>
      </c>
      <c r="D8">
        <v>9</v>
      </c>
      <c r="E8">
        <v>5</v>
      </c>
      <c r="G8">
        <v>33.03</v>
      </c>
      <c r="H8">
        <v>33.15</v>
      </c>
      <c r="I8">
        <v>33.32</v>
      </c>
      <c r="J8">
        <v>33.36</v>
      </c>
      <c r="K8">
        <v>33.4</v>
      </c>
      <c r="L8">
        <v>33.67</v>
      </c>
    </row>
    <row r="9" spans="1:12">
      <c r="A9">
        <f t="shared" si="0"/>
        <v>8</v>
      </c>
      <c r="B9">
        <f>135+10.73/60</f>
        <v>135.17883333333333</v>
      </c>
      <c r="C9">
        <f>34+29.95/60</f>
        <v>34.499166666666667</v>
      </c>
      <c r="D9">
        <v>9</v>
      </c>
      <c r="E9">
        <v>5</v>
      </c>
      <c r="G9">
        <v>32.56</v>
      </c>
      <c r="H9">
        <v>32.78</v>
      </c>
      <c r="I9">
        <v>33.08</v>
      </c>
      <c r="J9">
        <v>33.25</v>
      </c>
      <c r="K9">
        <v>33.6</v>
      </c>
      <c r="L9">
        <v>33.74</v>
      </c>
    </row>
    <row r="10" spans="1:12">
      <c r="A10">
        <f t="shared" si="0"/>
        <v>9</v>
      </c>
      <c r="B10">
        <f>135+13.83/60</f>
        <v>135.23050000000001</v>
      </c>
      <c r="C10">
        <f>34+27.43/60</f>
        <v>34.457166666666666</v>
      </c>
      <c r="D10">
        <v>9</v>
      </c>
      <c r="E10">
        <v>4</v>
      </c>
      <c r="G10">
        <v>32.25</v>
      </c>
      <c r="H10">
        <v>32.590000000000003</v>
      </c>
      <c r="I10">
        <v>32.93</v>
      </c>
      <c r="L10">
        <v>33.19</v>
      </c>
    </row>
    <row r="11" spans="1:12">
      <c r="A11">
        <f t="shared" si="0"/>
        <v>10</v>
      </c>
      <c r="B11">
        <f>135+10.83/60</f>
        <v>135.18049999999999</v>
      </c>
      <c r="C11">
        <f>34+24.45/60</f>
        <v>34.407499999999999</v>
      </c>
      <c r="D11">
        <v>9</v>
      </c>
      <c r="E11">
        <v>4</v>
      </c>
      <c r="G11">
        <v>32.25</v>
      </c>
      <c r="H11">
        <v>32.369999999999997</v>
      </c>
      <c r="I11">
        <v>32.65</v>
      </c>
      <c r="L11">
        <v>33.51</v>
      </c>
    </row>
    <row r="12" spans="1:12">
      <c r="A12">
        <f t="shared" si="0"/>
        <v>11</v>
      </c>
      <c r="B12">
        <f>135+16.88/60</f>
        <v>135.28133333333332</v>
      </c>
      <c r="C12">
        <f>34+25.08/60</f>
        <v>34.417999999999999</v>
      </c>
      <c r="D12">
        <v>9</v>
      </c>
      <c r="E12">
        <v>4</v>
      </c>
      <c r="G12">
        <v>32.21</v>
      </c>
      <c r="H12">
        <v>32.46</v>
      </c>
      <c r="I12">
        <v>32.909999999999997</v>
      </c>
      <c r="L12">
        <v>32.92</v>
      </c>
    </row>
    <row r="13" spans="1:12">
      <c r="A13">
        <f t="shared" si="0"/>
        <v>12</v>
      </c>
      <c r="B13">
        <f>135+16.83/60</f>
        <v>135.28049999999999</v>
      </c>
      <c r="C13">
        <f>34+30.36/60</f>
        <v>34.506</v>
      </c>
      <c r="D13">
        <v>9</v>
      </c>
      <c r="E13">
        <v>4</v>
      </c>
      <c r="G13">
        <v>32.1</v>
      </c>
      <c r="H13">
        <v>32.08</v>
      </c>
      <c r="I13">
        <v>32.46</v>
      </c>
      <c r="L13">
        <v>33.130000000000003</v>
      </c>
    </row>
    <row r="14" spans="1:12">
      <c r="A14">
        <f t="shared" si="0"/>
        <v>13</v>
      </c>
      <c r="B14">
        <f>135+22.73/60</f>
        <v>135.37883333333335</v>
      </c>
      <c r="C14">
        <f>34+32.59/60</f>
        <v>34.543166666666664</v>
      </c>
      <c r="D14">
        <v>9</v>
      </c>
      <c r="E14">
        <v>4</v>
      </c>
      <c r="G14">
        <v>31.85</v>
      </c>
      <c r="H14">
        <v>32.11</v>
      </c>
      <c r="I14">
        <v>32.94</v>
      </c>
      <c r="L14">
        <v>32.950000000000003</v>
      </c>
    </row>
    <row r="15" spans="1:12">
      <c r="A15">
        <f t="shared" si="0"/>
        <v>14</v>
      </c>
      <c r="B15">
        <f>135+19.39/60</f>
        <v>135.32316666666668</v>
      </c>
      <c r="C15">
        <f>34+32.98/60</f>
        <v>34.549666666666667</v>
      </c>
      <c r="D15">
        <v>9</v>
      </c>
      <c r="E15">
        <v>4</v>
      </c>
      <c r="G15">
        <v>31.9</v>
      </c>
      <c r="H15">
        <v>31.94</v>
      </c>
      <c r="I15">
        <v>32.89</v>
      </c>
      <c r="L15">
        <v>33.11</v>
      </c>
    </row>
    <row r="16" spans="1:12">
      <c r="A16">
        <f t="shared" si="0"/>
        <v>15</v>
      </c>
      <c r="B16">
        <f>135+17.75/60</f>
        <v>135.29583333333332</v>
      </c>
      <c r="C16">
        <f>34+36/60</f>
        <v>34.6</v>
      </c>
      <c r="D16">
        <v>9</v>
      </c>
      <c r="E16">
        <v>4</v>
      </c>
      <c r="G16">
        <v>31.46</v>
      </c>
      <c r="H16">
        <v>31.62</v>
      </c>
      <c r="I16">
        <v>32.5</v>
      </c>
      <c r="L16">
        <v>33.25</v>
      </c>
    </row>
    <row r="17" spans="1:12">
      <c r="A17">
        <f t="shared" si="0"/>
        <v>16</v>
      </c>
      <c r="B17">
        <f>135+15.3/60</f>
        <v>135.255</v>
      </c>
      <c r="C17">
        <f>34+38.03/60</f>
        <v>34.633833333333335</v>
      </c>
      <c r="D17">
        <v>9</v>
      </c>
      <c r="E17">
        <v>4</v>
      </c>
      <c r="G17">
        <v>31.62</v>
      </c>
      <c r="H17">
        <v>31.58</v>
      </c>
      <c r="I17">
        <v>32.75</v>
      </c>
      <c r="L17">
        <v>33.1</v>
      </c>
    </row>
    <row r="18" spans="1:12">
      <c r="A18">
        <f t="shared" si="0"/>
        <v>17</v>
      </c>
      <c r="B18">
        <f>135+22.92/60</f>
        <v>135.38200000000001</v>
      </c>
      <c r="C18">
        <f>34+36.2/60</f>
        <v>34.603333333333332</v>
      </c>
      <c r="D18">
        <v>9</v>
      </c>
      <c r="E18">
        <v>4</v>
      </c>
      <c r="G18">
        <v>27.93</v>
      </c>
      <c r="H18">
        <v>32.76</v>
      </c>
      <c r="I18">
        <v>33</v>
      </c>
      <c r="L18">
        <v>33.01</v>
      </c>
    </row>
    <row r="19" spans="1:12">
      <c r="A19">
        <f t="shared" si="0"/>
        <v>18</v>
      </c>
      <c r="B19">
        <f>135+19.83/60</f>
        <v>135.3305</v>
      </c>
      <c r="C19">
        <f>34+40.2/60</f>
        <v>34.67</v>
      </c>
      <c r="D19">
        <v>9</v>
      </c>
      <c r="E19">
        <v>4</v>
      </c>
      <c r="G19">
        <v>30.82</v>
      </c>
      <c r="H19">
        <v>31.95</v>
      </c>
      <c r="I19">
        <v>32.950000000000003</v>
      </c>
      <c r="L19">
        <v>33.049999999999997</v>
      </c>
    </row>
    <row r="20" spans="1:12">
      <c r="A20">
        <f t="shared" si="0"/>
        <v>19</v>
      </c>
      <c r="B20">
        <f>135+19.83/60</f>
        <v>135.3305</v>
      </c>
      <c r="C20">
        <f>34+28.2/60</f>
        <v>34.47</v>
      </c>
      <c r="D20">
        <v>9</v>
      </c>
      <c r="E20">
        <v>4</v>
      </c>
      <c r="G20">
        <v>32.25</v>
      </c>
      <c r="H20">
        <v>32.78</v>
      </c>
      <c r="I20">
        <v>32.92</v>
      </c>
      <c r="L20">
        <v>32.92</v>
      </c>
    </row>
    <row r="21" spans="1:12">
      <c r="A21">
        <f>A20+1</f>
        <v>20</v>
      </c>
      <c r="B21">
        <f>135+11.05/60</f>
        <v>135.18416666666667</v>
      </c>
      <c r="C21">
        <f>34+35.6/60</f>
        <v>34.593333333333334</v>
      </c>
      <c r="D21">
        <v>9</v>
      </c>
      <c r="E21">
        <v>4</v>
      </c>
      <c r="G21">
        <v>32.270000000000003</v>
      </c>
      <c r="H21">
        <v>32.39</v>
      </c>
      <c r="I21">
        <v>33.04</v>
      </c>
      <c r="J21">
        <v>33.35</v>
      </c>
      <c r="L21">
        <v>33.35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21"/>
  <sheetViews>
    <sheetView workbookViewId="0">
      <selection activeCell="L22" sqref="L22"/>
    </sheetView>
  </sheetViews>
  <sheetFormatPr defaultRowHeight="18.75"/>
  <sheetData>
    <row r="1" spans="1:12">
      <c r="A1" t="s">
        <v>13</v>
      </c>
      <c r="B1" t="s">
        <v>1</v>
      </c>
      <c r="C1" t="s">
        <v>2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3</v>
      </c>
      <c r="J1" t="s">
        <v>4</v>
      </c>
      <c r="K1" t="s">
        <v>5</v>
      </c>
      <c r="L1" t="s">
        <v>11</v>
      </c>
    </row>
    <row r="2" spans="1:12">
      <c r="A2">
        <v>1</v>
      </c>
      <c r="B2">
        <f>135+10.95/60</f>
        <v>135.1825</v>
      </c>
      <c r="C2">
        <f>34+21.13/60</f>
        <v>34.352166666666669</v>
      </c>
      <c r="D2">
        <v>10</v>
      </c>
      <c r="E2">
        <v>10</v>
      </c>
      <c r="G2">
        <v>32.57</v>
      </c>
      <c r="H2">
        <v>33.17</v>
      </c>
      <c r="I2">
        <v>33.26</v>
      </c>
      <c r="L2">
        <v>33.26</v>
      </c>
    </row>
    <row r="3" spans="1:12">
      <c r="A3">
        <f>A2+1</f>
        <v>2</v>
      </c>
      <c r="B3">
        <f>135+6.93/60</f>
        <v>135.1155</v>
      </c>
      <c r="C3">
        <f>34+20.83/60</f>
        <v>34.347166666666666</v>
      </c>
      <c r="D3">
        <v>10</v>
      </c>
      <c r="E3">
        <v>11</v>
      </c>
      <c r="G3">
        <v>32.65</v>
      </c>
      <c r="H3">
        <v>33.119999999999997</v>
      </c>
      <c r="I3">
        <v>33.14</v>
      </c>
      <c r="J3">
        <v>32.229999999999997</v>
      </c>
      <c r="K3">
        <v>33.270000000000003</v>
      </c>
      <c r="L3">
        <v>33.270000000000003</v>
      </c>
    </row>
    <row r="4" spans="1:12">
      <c r="A4">
        <f t="shared" ref="A4:A20" si="0">A3+1</f>
        <v>3</v>
      </c>
      <c r="B4">
        <f>135+1.97/60</f>
        <v>135.03283333333334</v>
      </c>
      <c r="C4">
        <f>34+20.83/60</f>
        <v>34.347166666666666</v>
      </c>
      <c r="D4">
        <v>10</v>
      </c>
      <c r="E4">
        <v>11</v>
      </c>
      <c r="G4">
        <v>32.659999999999997</v>
      </c>
      <c r="H4">
        <v>33.11</v>
      </c>
      <c r="I4">
        <v>33.15</v>
      </c>
      <c r="J4">
        <v>33.18</v>
      </c>
      <c r="K4">
        <v>33.26</v>
      </c>
      <c r="L4">
        <v>33.299999999999997</v>
      </c>
    </row>
    <row r="5" spans="1:12">
      <c r="A5">
        <f t="shared" si="0"/>
        <v>4</v>
      </c>
      <c r="B5">
        <f>134+57.78/60</f>
        <v>134.96299999999999</v>
      </c>
      <c r="C5">
        <f>34+20.83/60</f>
        <v>34.347166666666666</v>
      </c>
      <c r="D5">
        <v>10</v>
      </c>
      <c r="E5">
        <v>11</v>
      </c>
      <c r="G5">
        <v>32.619999999999997</v>
      </c>
      <c r="H5">
        <v>32.700000000000003</v>
      </c>
      <c r="I5">
        <v>32.85</v>
      </c>
      <c r="J5">
        <v>33.049999999999997</v>
      </c>
      <c r="K5">
        <v>33.06</v>
      </c>
      <c r="L5">
        <v>33.33</v>
      </c>
    </row>
    <row r="6" spans="1:12">
      <c r="A6">
        <f t="shared" si="0"/>
        <v>5</v>
      </c>
      <c r="B6">
        <f>135+0.95/60</f>
        <v>135.01583333333335</v>
      </c>
      <c r="C6">
        <f>34+27.5/60</f>
        <v>34.458333333333336</v>
      </c>
      <c r="D6">
        <v>10</v>
      </c>
      <c r="E6">
        <v>11</v>
      </c>
      <c r="G6">
        <v>32.49</v>
      </c>
      <c r="H6">
        <v>32.479999999999997</v>
      </c>
      <c r="I6">
        <v>32.6</v>
      </c>
      <c r="J6">
        <v>32.729999999999997</v>
      </c>
      <c r="K6">
        <v>32.880000000000003</v>
      </c>
      <c r="L6">
        <v>33.36</v>
      </c>
    </row>
    <row r="7" spans="1:12">
      <c r="A7">
        <f t="shared" si="0"/>
        <v>6</v>
      </c>
      <c r="B7">
        <f>135+3.51/60</f>
        <v>135.05850000000001</v>
      </c>
      <c r="C7">
        <f>34+33.78/60</f>
        <v>34.563000000000002</v>
      </c>
      <c r="D7">
        <v>10</v>
      </c>
      <c r="E7">
        <v>11</v>
      </c>
      <c r="G7">
        <v>32.04</v>
      </c>
      <c r="H7">
        <v>32.64</v>
      </c>
      <c r="I7">
        <v>32.67</v>
      </c>
      <c r="J7">
        <v>32.729999999999997</v>
      </c>
      <c r="K7">
        <v>32.75</v>
      </c>
      <c r="L7">
        <v>33.29</v>
      </c>
    </row>
    <row r="8" spans="1:12">
      <c r="A8">
        <f t="shared" si="0"/>
        <v>7</v>
      </c>
      <c r="B8">
        <f>135+7.57/60</f>
        <v>135.12616666666668</v>
      </c>
      <c r="C8">
        <f>34+32.65/60</f>
        <v>34.544166666666669</v>
      </c>
      <c r="D8">
        <v>10</v>
      </c>
      <c r="E8">
        <v>11</v>
      </c>
      <c r="G8">
        <v>32.5</v>
      </c>
      <c r="H8">
        <v>32.57</v>
      </c>
      <c r="I8">
        <v>32.58</v>
      </c>
      <c r="J8">
        <v>32.6</v>
      </c>
      <c r="K8">
        <v>32.6</v>
      </c>
      <c r="L8">
        <v>32.630000000000003</v>
      </c>
    </row>
    <row r="9" spans="1:12">
      <c r="A9">
        <f t="shared" si="0"/>
        <v>8</v>
      </c>
      <c r="B9">
        <f>135+10.73/60</f>
        <v>135.17883333333333</v>
      </c>
      <c r="C9">
        <f>34+29.95/60</f>
        <v>34.499166666666667</v>
      </c>
      <c r="D9">
        <v>10</v>
      </c>
      <c r="E9">
        <v>11</v>
      </c>
      <c r="G9">
        <v>32.49</v>
      </c>
      <c r="H9">
        <v>32.590000000000003</v>
      </c>
      <c r="I9">
        <v>32.619999999999997</v>
      </c>
      <c r="J9">
        <v>32.64</v>
      </c>
      <c r="K9">
        <v>32.76</v>
      </c>
      <c r="L9">
        <v>32.76</v>
      </c>
    </row>
    <row r="10" spans="1:12">
      <c r="A10">
        <f t="shared" si="0"/>
        <v>9</v>
      </c>
      <c r="B10">
        <f>135+13.83/60</f>
        <v>135.23050000000001</v>
      </c>
      <c r="C10">
        <f>34+27.43/60</f>
        <v>34.457166666666666</v>
      </c>
      <c r="D10">
        <v>10</v>
      </c>
      <c r="E10">
        <v>10</v>
      </c>
      <c r="G10">
        <v>31.9</v>
      </c>
      <c r="H10">
        <v>32.53</v>
      </c>
      <c r="I10">
        <v>32.67</v>
      </c>
      <c r="L10">
        <v>32.71</v>
      </c>
    </row>
    <row r="11" spans="1:12">
      <c r="A11">
        <f t="shared" si="0"/>
        <v>10</v>
      </c>
      <c r="B11">
        <f>135+10.83/60</f>
        <v>135.18049999999999</v>
      </c>
      <c r="C11">
        <f>34+24.45/60</f>
        <v>34.407499999999999</v>
      </c>
      <c r="D11">
        <v>10</v>
      </c>
      <c r="E11">
        <v>10</v>
      </c>
      <c r="G11">
        <v>32.520000000000003</v>
      </c>
      <c r="H11">
        <v>32.65</v>
      </c>
      <c r="I11">
        <v>32.72</v>
      </c>
      <c r="L11">
        <v>33.01</v>
      </c>
    </row>
    <row r="12" spans="1:12">
      <c r="A12">
        <f t="shared" si="0"/>
        <v>11</v>
      </c>
      <c r="B12">
        <f>135+16.88/60</f>
        <v>135.28133333333332</v>
      </c>
      <c r="C12">
        <f>34+25.08/60</f>
        <v>34.417999999999999</v>
      </c>
      <c r="D12">
        <v>10</v>
      </c>
      <c r="E12">
        <v>10</v>
      </c>
      <c r="G12">
        <v>31.86</v>
      </c>
      <c r="H12">
        <v>32.619999999999997</v>
      </c>
      <c r="I12">
        <v>32.64</v>
      </c>
      <c r="L12">
        <v>32.64</v>
      </c>
    </row>
    <row r="13" spans="1:12">
      <c r="A13">
        <f t="shared" si="0"/>
        <v>12</v>
      </c>
      <c r="B13">
        <f>135+16.83/60</f>
        <v>135.28049999999999</v>
      </c>
      <c r="C13">
        <f>34+30.36/60</f>
        <v>34.506</v>
      </c>
      <c r="D13">
        <v>10</v>
      </c>
      <c r="E13">
        <v>10</v>
      </c>
      <c r="G13">
        <v>31.27</v>
      </c>
      <c r="H13">
        <v>32.32</v>
      </c>
      <c r="I13">
        <v>32.71</v>
      </c>
      <c r="L13">
        <v>32.74</v>
      </c>
    </row>
    <row r="14" spans="1:12">
      <c r="A14">
        <f t="shared" si="0"/>
        <v>13</v>
      </c>
      <c r="B14">
        <f>135+22.73/60</f>
        <v>135.37883333333335</v>
      </c>
      <c r="C14">
        <f>34+32.59/60</f>
        <v>34.543166666666664</v>
      </c>
      <c r="D14">
        <v>10</v>
      </c>
      <c r="E14">
        <v>10</v>
      </c>
      <c r="G14">
        <v>31.09</v>
      </c>
      <c r="H14">
        <v>32.5</v>
      </c>
      <c r="I14">
        <v>32.69</v>
      </c>
      <c r="L14">
        <v>32.700000000000003</v>
      </c>
    </row>
    <row r="15" spans="1:12">
      <c r="A15">
        <f t="shared" si="0"/>
        <v>14</v>
      </c>
      <c r="B15">
        <f>135+19.39/60</f>
        <v>135.32316666666668</v>
      </c>
      <c r="C15">
        <f>34+32.98/60</f>
        <v>34.549666666666667</v>
      </c>
      <c r="D15">
        <v>10</v>
      </c>
      <c r="E15">
        <v>10</v>
      </c>
      <c r="G15">
        <v>30.32</v>
      </c>
      <c r="H15">
        <v>32.18</v>
      </c>
      <c r="I15">
        <v>32.590000000000003</v>
      </c>
      <c r="L15">
        <v>32.700000000000003</v>
      </c>
    </row>
    <row r="16" spans="1:12">
      <c r="A16">
        <f t="shared" si="0"/>
        <v>15</v>
      </c>
      <c r="B16">
        <f>135+17.75/60</f>
        <v>135.29583333333332</v>
      </c>
      <c r="C16">
        <f>34+36/60</f>
        <v>34.6</v>
      </c>
      <c r="D16">
        <v>10</v>
      </c>
      <c r="E16">
        <v>10</v>
      </c>
      <c r="G16">
        <v>29.24</v>
      </c>
      <c r="H16">
        <v>31.82</v>
      </c>
      <c r="I16">
        <v>32.43</v>
      </c>
      <c r="L16">
        <v>32.729999999999997</v>
      </c>
    </row>
    <row r="17" spans="1:12">
      <c r="A17">
        <f t="shared" si="0"/>
        <v>16</v>
      </c>
      <c r="B17">
        <f>135+15.3/60</f>
        <v>135.255</v>
      </c>
      <c r="C17">
        <f>34+38.03/60</f>
        <v>34.633833333333335</v>
      </c>
      <c r="D17">
        <v>10</v>
      </c>
      <c r="E17">
        <v>10</v>
      </c>
      <c r="G17">
        <v>30.73</v>
      </c>
      <c r="H17">
        <v>31.53</v>
      </c>
      <c r="I17">
        <v>32.22</v>
      </c>
      <c r="L17">
        <v>32.67</v>
      </c>
    </row>
    <row r="18" spans="1:12">
      <c r="A18">
        <f t="shared" si="0"/>
        <v>17</v>
      </c>
      <c r="B18">
        <f>135+22.92/60</f>
        <v>135.38200000000001</v>
      </c>
      <c r="C18">
        <f>34+36.2/60</f>
        <v>34.603333333333332</v>
      </c>
      <c r="D18">
        <v>10</v>
      </c>
      <c r="E18">
        <v>10</v>
      </c>
      <c r="G18">
        <v>28.83</v>
      </c>
      <c r="H18">
        <v>32.29</v>
      </c>
      <c r="I18">
        <v>32.6</v>
      </c>
      <c r="L18">
        <v>32.61</v>
      </c>
    </row>
    <row r="19" spans="1:12">
      <c r="A19">
        <f t="shared" si="0"/>
        <v>18</v>
      </c>
      <c r="B19">
        <f>135+19.83/60</f>
        <v>135.3305</v>
      </c>
      <c r="C19">
        <f>34+40.2/60</f>
        <v>34.67</v>
      </c>
      <c r="D19">
        <v>10</v>
      </c>
      <c r="E19">
        <v>10</v>
      </c>
      <c r="G19">
        <v>24.51</v>
      </c>
      <c r="H19">
        <v>31.77</v>
      </c>
      <c r="I19">
        <v>32.44</v>
      </c>
      <c r="L19">
        <v>32.64</v>
      </c>
    </row>
    <row r="20" spans="1:12">
      <c r="A20">
        <f t="shared" si="0"/>
        <v>19</v>
      </c>
      <c r="B20">
        <f>135+19.83/60</f>
        <v>135.3305</v>
      </c>
      <c r="C20">
        <f>34+28.2/60</f>
        <v>34.47</v>
      </c>
      <c r="D20">
        <v>10</v>
      </c>
      <c r="E20">
        <v>10</v>
      </c>
      <c r="G20">
        <v>31.56</v>
      </c>
      <c r="H20">
        <v>32.65</v>
      </c>
      <c r="I20">
        <v>32.69</v>
      </c>
      <c r="L20">
        <v>32.69</v>
      </c>
    </row>
    <row r="21" spans="1:12">
      <c r="A21">
        <f>A20+1</f>
        <v>20</v>
      </c>
      <c r="B21">
        <f>135+11.05/60</f>
        <v>135.18416666666667</v>
      </c>
      <c r="C21">
        <f>34+35.6/60</f>
        <v>34.593333333333334</v>
      </c>
      <c r="D21">
        <v>10</v>
      </c>
      <c r="E21">
        <v>10</v>
      </c>
      <c r="G21">
        <v>30.38</v>
      </c>
      <c r="H21">
        <v>32.49</v>
      </c>
      <c r="I21">
        <v>32.6</v>
      </c>
      <c r="J21">
        <v>32.76</v>
      </c>
      <c r="L21">
        <v>32.76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21"/>
  <sheetViews>
    <sheetView workbookViewId="0">
      <selection activeCell="M22" sqref="M22"/>
    </sheetView>
  </sheetViews>
  <sheetFormatPr defaultRowHeight="18.75"/>
  <sheetData>
    <row r="1" spans="1:12">
      <c r="A1" t="s">
        <v>0</v>
      </c>
      <c r="B1" t="s">
        <v>1</v>
      </c>
      <c r="C1" t="s">
        <v>2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3</v>
      </c>
      <c r="J1" t="s">
        <v>4</v>
      </c>
      <c r="K1" t="s">
        <v>5</v>
      </c>
      <c r="L1" t="s">
        <v>11</v>
      </c>
    </row>
    <row r="2" spans="1:12">
      <c r="A2">
        <v>1</v>
      </c>
      <c r="B2">
        <f>135+10.95/60</f>
        <v>135.1825</v>
      </c>
      <c r="C2">
        <f>34+21.13/60</f>
        <v>34.352166666666669</v>
      </c>
      <c r="D2">
        <v>11</v>
      </c>
      <c r="E2">
        <v>6</v>
      </c>
      <c r="G2">
        <v>30.38</v>
      </c>
      <c r="H2">
        <v>31.23</v>
      </c>
      <c r="I2">
        <v>31.85</v>
      </c>
      <c r="L2">
        <v>31.89</v>
      </c>
    </row>
    <row r="3" spans="1:12">
      <c r="A3">
        <f>A2+1</f>
        <v>2</v>
      </c>
      <c r="B3">
        <f>135+6.93/60</f>
        <v>135.1155</v>
      </c>
      <c r="C3">
        <f>34+20.83/60</f>
        <v>34.347166666666666</v>
      </c>
      <c r="D3">
        <v>11</v>
      </c>
      <c r="E3">
        <v>7</v>
      </c>
      <c r="G3">
        <v>31.57</v>
      </c>
      <c r="H3">
        <v>31.77</v>
      </c>
      <c r="I3">
        <v>31.92</v>
      </c>
      <c r="J3">
        <v>32.07</v>
      </c>
      <c r="K3">
        <v>32.119999999999997</v>
      </c>
      <c r="L3">
        <v>32.15</v>
      </c>
    </row>
    <row r="4" spans="1:12">
      <c r="A4">
        <f t="shared" ref="A4:A20" si="0">A3+1</f>
        <v>3</v>
      </c>
      <c r="B4">
        <f>135+1.97/60</f>
        <v>135.03283333333334</v>
      </c>
      <c r="C4">
        <f>34+20.83/60</f>
        <v>34.347166666666666</v>
      </c>
      <c r="D4">
        <v>11</v>
      </c>
      <c r="E4">
        <v>7</v>
      </c>
      <c r="G4">
        <v>32.049999999999997</v>
      </c>
      <c r="H4">
        <v>32.200000000000003</v>
      </c>
      <c r="I4">
        <v>32.29</v>
      </c>
      <c r="J4">
        <v>32.32</v>
      </c>
      <c r="K4">
        <v>32.32</v>
      </c>
      <c r="L4">
        <v>32.340000000000003</v>
      </c>
    </row>
    <row r="5" spans="1:12">
      <c r="A5">
        <f t="shared" si="0"/>
        <v>4</v>
      </c>
      <c r="B5">
        <f>134+57.78/60</f>
        <v>134.96299999999999</v>
      </c>
      <c r="C5">
        <f>34+20.83/60</f>
        <v>34.347166666666666</v>
      </c>
      <c r="D5">
        <v>11</v>
      </c>
      <c r="E5">
        <v>7</v>
      </c>
      <c r="G5">
        <v>32.26</v>
      </c>
      <c r="H5">
        <v>32.200000000000003</v>
      </c>
      <c r="I5">
        <v>32.21</v>
      </c>
      <c r="J5">
        <v>32.31</v>
      </c>
      <c r="K5">
        <v>32.33</v>
      </c>
      <c r="L5">
        <v>32.5</v>
      </c>
    </row>
    <row r="6" spans="1:12">
      <c r="A6">
        <f t="shared" si="0"/>
        <v>5</v>
      </c>
      <c r="B6">
        <f>135+0.95/60</f>
        <v>135.01583333333335</v>
      </c>
      <c r="C6">
        <f>34+27.5/60</f>
        <v>34.458333333333336</v>
      </c>
      <c r="D6">
        <v>11</v>
      </c>
      <c r="E6">
        <v>7</v>
      </c>
      <c r="G6">
        <v>30.32</v>
      </c>
      <c r="H6">
        <v>31.3</v>
      </c>
      <c r="I6">
        <v>31.41</v>
      </c>
      <c r="J6">
        <v>31.83</v>
      </c>
      <c r="K6">
        <v>31.94</v>
      </c>
      <c r="L6">
        <v>32.24</v>
      </c>
    </row>
    <row r="7" spans="1:12">
      <c r="A7">
        <f t="shared" si="0"/>
        <v>6</v>
      </c>
      <c r="B7">
        <f>135+3.51/60</f>
        <v>135.05850000000001</v>
      </c>
      <c r="C7">
        <f>34+33.78/60</f>
        <v>34.563000000000002</v>
      </c>
      <c r="D7">
        <v>11</v>
      </c>
      <c r="E7">
        <v>7</v>
      </c>
      <c r="G7">
        <v>31.34</v>
      </c>
      <c r="H7">
        <v>31.36</v>
      </c>
      <c r="I7">
        <v>31.39</v>
      </c>
      <c r="J7">
        <v>31.44</v>
      </c>
      <c r="K7">
        <v>31.46</v>
      </c>
      <c r="L7">
        <v>31.78</v>
      </c>
    </row>
    <row r="8" spans="1:12">
      <c r="A8">
        <f t="shared" si="0"/>
        <v>7</v>
      </c>
      <c r="B8">
        <f>135+7.57/60</f>
        <v>135.12616666666668</v>
      </c>
      <c r="C8">
        <f>34+32.65/60</f>
        <v>34.544166666666669</v>
      </c>
      <c r="D8">
        <v>11</v>
      </c>
      <c r="E8">
        <v>7</v>
      </c>
      <c r="G8">
        <v>31.35</v>
      </c>
      <c r="H8">
        <v>31.34</v>
      </c>
      <c r="I8">
        <v>31.34</v>
      </c>
      <c r="J8">
        <v>31.36</v>
      </c>
      <c r="K8">
        <v>31.36</v>
      </c>
      <c r="L8">
        <v>31.37</v>
      </c>
    </row>
    <row r="9" spans="1:12">
      <c r="A9">
        <f t="shared" si="0"/>
        <v>8</v>
      </c>
      <c r="B9">
        <f>135+10.73/60</f>
        <v>135.17883333333333</v>
      </c>
      <c r="C9">
        <f>34+29.95/60</f>
        <v>34.499166666666667</v>
      </c>
      <c r="D9">
        <v>11</v>
      </c>
      <c r="E9">
        <v>7</v>
      </c>
      <c r="G9">
        <v>30.92</v>
      </c>
      <c r="H9">
        <v>31.17</v>
      </c>
      <c r="I9">
        <v>31.32</v>
      </c>
      <c r="J9">
        <v>31.49</v>
      </c>
      <c r="K9">
        <v>31.51</v>
      </c>
      <c r="L9">
        <v>31.51</v>
      </c>
    </row>
    <row r="10" spans="1:12">
      <c r="A10">
        <f t="shared" si="0"/>
        <v>9</v>
      </c>
      <c r="B10">
        <f>135+13.83/60</f>
        <v>135.23050000000001</v>
      </c>
      <c r="C10">
        <f>34+27.43/60</f>
        <v>34.457166666666666</v>
      </c>
      <c r="D10">
        <v>11</v>
      </c>
      <c r="E10">
        <v>6</v>
      </c>
      <c r="G10">
        <v>29.13</v>
      </c>
      <c r="H10">
        <v>31.22</v>
      </c>
      <c r="I10">
        <v>31.47</v>
      </c>
      <c r="L10">
        <v>31.51</v>
      </c>
    </row>
    <row r="11" spans="1:12">
      <c r="A11">
        <f t="shared" si="0"/>
        <v>10</v>
      </c>
      <c r="B11">
        <f>135+10.83/60</f>
        <v>135.18049999999999</v>
      </c>
      <c r="C11">
        <f>34+24.45/60</f>
        <v>34.407499999999999</v>
      </c>
      <c r="D11">
        <v>11</v>
      </c>
      <c r="E11">
        <v>6</v>
      </c>
      <c r="G11">
        <v>30.15</v>
      </c>
      <c r="H11">
        <v>31.17</v>
      </c>
      <c r="I11">
        <v>31.48</v>
      </c>
      <c r="L11">
        <v>32</v>
      </c>
    </row>
    <row r="12" spans="1:12">
      <c r="A12">
        <f t="shared" si="0"/>
        <v>11</v>
      </c>
      <c r="B12">
        <f>135+16.88/60</f>
        <v>135.28133333333332</v>
      </c>
      <c r="C12">
        <f>34+25.08/60</f>
        <v>34.417999999999999</v>
      </c>
      <c r="D12">
        <v>11</v>
      </c>
      <c r="E12">
        <v>6</v>
      </c>
      <c r="G12">
        <v>30.01</v>
      </c>
      <c r="H12">
        <v>31.05</v>
      </c>
      <c r="I12">
        <v>31.49</v>
      </c>
      <c r="L12">
        <v>31.5</v>
      </c>
    </row>
    <row r="13" spans="1:12">
      <c r="A13">
        <f t="shared" si="0"/>
        <v>12</v>
      </c>
      <c r="B13">
        <f>135+16.83/60</f>
        <v>135.28049999999999</v>
      </c>
      <c r="C13">
        <f>34+30.36/60</f>
        <v>34.506</v>
      </c>
      <c r="D13">
        <v>11</v>
      </c>
      <c r="E13">
        <v>6</v>
      </c>
      <c r="G13">
        <v>28.27</v>
      </c>
      <c r="H13">
        <v>31.25</v>
      </c>
      <c r="I13">
        <v>31.49</v>
      </c>
      <c r="L13">
        <v>31.5</v>
      </c>
    </row>
    <row r="14" spans="1:12">
      <c r="A14">
        <f t="shared" si="0"/>
        <v>13</v>
      </c>
      <c r="B14">
        <f>135+22.73/60</f>
        <v>135.37883333333335</v>
      </c>
      <c r="C14">
        <f>34+32.59/60</f>
        <v>34.543166666666664</v>
      </c>
      <c r="D14">
        <v>11</v>
      </c>
      <c r="E14">
        <v>6</v>
      </c>
      <c r="G14">
        <v>28.87</v>
      </c>
      <c r="H14">
        <v>31.61</v>
      </c>
      <c r="I14">
        <v>31.77</v>
      </c>
      <c r="L14">
        <v>31.78</v>
      </c>
    </row>
    <row r="15" spans="1:12">
      <c r="A15">
        <f t="shared" si="0"/>
        <v>14</v>
      </c>
      <c r="B15">
        <f>135+19.39/60</f>
        <v>135.32316666666668</v>
      </c>
      <c r="C15">
        <f>34+32.98/60</f>
        <v>34.549666666666667</v>
      </c>
      <c r="D15">
        <v>11</v>
      </c>
      <c r="E15">
        <v>6</v>
      </c>
      <c r="G15">
        <v>29.07</v>
      </c>
      <c r="H15">
        <v>30.8</v>
      </c>
      <c r="I15">
        <v>31.43</v>
      </c>
      <c r="L15">
        <v>31.57</v>
      </c>
    </row>
    <row r="16" spans="1:12">
      <c r="A16">
        <f t="shared" si="0"/>
        <v>15</v>
      </c>
      <c r="B16">
        <f>135+17.75/60</f>
        <v>135.29583333333332</v>
      </c>
      <c r="C16">
        <f>34+36/60</f>
        <v>34.6</v>
      </c>
      <c r="D16">
        <v>11</v>
      </c>
      <c r="E16">
        <v>6</v>
      </c>
      <c r="G16">
        <v>25.82</v>
      </c>
      <c r="H16">
        <v>30.94</v>
      </c>
      <c r="I16">
        <v>31.43</v>
      </c>
      <c r="L16">
        <v>31.47</v>
      </c>
    </row>
    <row r="17" spans="1:12">
      <c r="A17">
        <f t="shared" si="0"/>
        <v>16</v>
      </c>
      <c r="B17">
        <f>135+15.3/60</f>
        <v>135.255</v>
      </c>
      <c r="C17">
        <f>34+38.03/60</f>
        <v>34.633833333333335</v>
      </c>
      <c r="D17">
        <v>11</v>
      </c>
      <c r="E17">
        <v>6</v>
      </c>
      <c r="G17">
        <v>23.17</v>
      </c>
      <c r="H17">
        <v>29.36</v>
      </c>
      <c r="I17">
        <v>31.47</v>
      </c>
      <c r="L17">
        <v>31.49</v>
      </c>
    </row>
    <row r="18" spans="1:12">
      <c r="A18">
        <f t="shared" si="0"/>
        <v>17</v>
      </c>
      <c r="B18">
        <f>135+22.92/60</f>
        <v>135.38200000000001</v>
      </c>
      <c r="C18">
        <f>34+36.2/60</f>
        <v>34.603333333333332</v>
      </c>
      <c r="D18">
        <v>11</v>
      </c>
      <c r="E18">
        <v>6</v>
      </c>
      <c r="G18">
        <v>25.36</v>
      </c>
      <c r="H18">
        <v>31.59</v>
      </c>
      <c r="I18">
        <v>31.82</v>
      </c>
      <c r="L18">
        <v>31.82</v>
      </c>
    </row>
    <row r="19" spans="1:12">
      <c r="A19">
        <f t="shared" si="0"/>
        <v>18</v>
      </c>
      <c r="B19">
        <f>135+19.83/60</f>
        <v>135.3305</v>
      </c>
      <c r="C19">
        <f>34+40.2/60</f>
        <v>34.67</v>
      </c>
      <c r="D19">
        <v>11</v>
      </c>
      <c r="E19">
        <v>6</v>
      </c>
      <c r="G19">
        <v>12.08</v>
      </c>
      <c r="H19">
        <v>31.45</v>
      </c>
      <c r="I19">
        <v>31.84</v>
      </c>
      <c r="L19">
        <v>31.95</v>
      </c>
    </row>
    <row r="20" spans="1:12">
      <c r="A20">
        <f t="shared" si="0"/>
        <v>19</v>
      </c>
      <c r="B20">
        <f>135+19.83/60</f>
        <v>135.3305</v>
      </c>
      <c r="C20">
        <f>34+28.2/60</f>
        <v>34.47</v>
      </c>
      <c r="D20">
        <v>11</v>
      </c>
      <c r="E20">
        <v>6</v>
      </c>
      <c r="G20">
        <v>29.6</v>
      </c>
      <c r="H20">
        <v>31.55</v>
      </c>
      <c r="I20">
        <v>31.67</v>
      </c>
      <c r="L20">
        <v>31.67</v>
      </c>
    </row>
    <row r="21" spans="1:12">
      <c r="A21">
        <f>A20+1</f>
        <v>20</v>
      </c>
      <c r="B21">
        <f>135+11.05/60</f>
        <v>135.18416666666667</v>
      </c>
      <c r="C21">
        <f>34+35.6/60</f>
        <v>34.593333333333334</v>
      </c>
      <c r="D21">
        <v>11</v>
      </c>
      <c r="E21">
        <v>6</v>
      </c>
      <c r="G21">
        <v>31.38</v>
      </c>
      <c r="H21">
        <v>31.38</v>
      </c>
      <c r="I21">
        <v>31.38</v>
      </c>
      <c r="J21">
        <v>31.38</v>
      </c>
      <c r="L21">
        <v>31.38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21"/>
  <sheetViews>
    <sheetView tabSelected="1" workbookViewId="0">
      <selection activeCell="G11" sqref="G11"/>
    </sheetView>
  </sheetViews>
  <sheetFormatPr defaultRowHeight="18.75"/>
  <sheetData>
    <row r="1" spans="1:12">
      <c r="A1" t="s">
        <v>0</v>
      </c>
      <c r="B1" t="s">
        <v>1</v>
      </c>
      <c r="C1" t="s">
        <v>2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3</v>
      </c>
      <c r="J1" t="s">
        <v>4</v>
      </c>
      <c r="K1" t="s">
        <v>5</v>
      </c>
      <c r="L1" t="s">
        <v>11</v>
      </c>
    </row>
    <row r="2" spans="1:12">
      <c r="A2">
        <v>1</v>
      </c>
      <c r="B2">
        <f>135+10.95/60</f>
        <v>135.1825</v>
      </c>
      <c r="C2">
        <f>34+21.13/60</f>
        <v>34.352166666666669</v>
      </c>
      <c r="D2">
        <v>12</v>
      </c>
      <c r="E2">
        <v>4</v>
      </c>
      <c r="G2">
        <v>31.52</v>
      </c>
      <c r="H2">
        <v>31.64</v>
      </c>
      <c r="I2">
        <v>32.31</v>
      </c>
      <c r="L2">
        <v>32.33</v>
      </c>
    </row>
    <row r="3" spans="1:12">
      <c r="A3">
        <f>A2+1</f>
        <v>2</v>
      </c>
      <c r="B3">
        <f>135+6.93/60</f>
        <v>135.1155</v>
      </c>
      <c r="C3">
        <f>34+20.83/60</f>
        <v>34.347166666666666</v>
      </c>
      <c r="D3">
        <v>12</v>
      </c>
      <c r="E3">
        <v>7</v>
      </c>
      <c r="G3">
        <v>32.159999999999997</v>
      </c>
      <c r="H3">
        <v>32.25</v>
      </c>
      <c r="I3">
        <v>32.71</v>
      </c>
      <c r="J3">
        <v>32.909999999999997</v>
      </c>
      <c r="K3">
        <v>33.06</v>
      </c>
      <c r="L3">
        <v>33.1</v>
      </c>
    </row>
    <row r="4" spans="1:12">
      <c r="A4">
        <f t="shared" ref="A4:A20" si="0">A3+1</f>
        <v>3</v>
      </c>
      <c r="B4">
        <f>135+1.97/60</f>
        <v>135.03283333333334</v>
      </c>
      <c r="C4">
        <f>34+20.83/60</f>
        <v>34.347166666666666</v>
      </c>
      <c r="D4">
        <v>12</v>
      </c>
      <c r="E4">
        <v>7</v>
      </c>
      <c r="G4">
        <v>32.24</v>
      </c>
      <c r="H4">
        <v>32.54</v>
      </c>
      <c r="I4">
        <v>32.75</v>
      </c>
      <c r="J4">
        <v>32.83</v>
      </c>
      <c r="K4">
        <v>32.83</v>
      </c>
      <c r="L4">
        <v>32.840000000000003</v>
      </c>
    </row>
    <row r="5" spans="1:12">
      <c r="A5">
        <f t="shared" si="0"/>
        <v>4</v>
      </c>
      <c r="B5">
        <f>134+57.78/60</f>
        <v>134.96299999999999</v>
      </c>
      <c r="C5">
        <f>34+20.83/60</f>
        <v>34.347166666666666</v>
      </c>
      <c r="D5">
        <v>12</v>
      </c>
      <c r="E5">
        <v>7</v>
      </c>
      <c r="G5">
        <v>32.78</v>
      </c>
      <c r="H5">
        <v>32.92</v>
      </c>
      <c r="I5">
        <v>32.979999999999997</v>
      </c>
      <c r="J5">
        <v>33.01</v>
      </c>
      <c r="K5">
        <v>33.020000000000003</v>
      </c>
      <c r="L5">
        <v>33.03</v>
      </c>
    </row>
    <row r="6" spans="1:12">
      <c r="A6">
        <f t="shared" si="0"/>
        <v>5</v>
      </c>
      <c r="B6">
        <f>135+0.95/60</f>
        <v>135.01583333333335</v>
      </c>
      <c r="C6">
        <f>34+27.5/60</f>
        <v>34.458333333333336</v>
      </c>
      <c r="D6">
        <v>12</v>
      </c>
      <c r="E6">
        <v>7</v>
      </c>
      <c r="G6">
        <v>32.04</v>
      </c>
      <c r="H6">
        <v>32.03</v>
      </c>
      <c r="I6">
        <v>32.04</v>
      </c>
      <c r="J6">
        <v>32.04</v>
      </c>
      <c r="K6">
        <v>32.049999999999997</v>
      </c>
      <c r="L6">
        <v>32.950000000000003</v>
      </c>
    </row>
    <row r="7" spans="1:12">
      <c r="A7">
        <f t="shared" si="0"/>
        <v>6</v>
      </c>
      <c r="B7">
        <f>135+3.51/60</f>
        <v>135.05850000000001</v>
      </c>
      <c r="C7">
        <f>34+33.78/60</f>
        <v>34.563000000000002</v>
      </c>
      <c r="D7">
        <v>12</v>
      </c>
      <c r="E7">
        <v>7</v>
      </c>
      <c r="G7">
        <v>31.79</v>
      </c>
      <c r="H7">
        <v>31.77</v>
      </c>
      <c r="I7">
        <v>31.77</v>
      </c>
      <c r="J7">
        <v>31.99</v>
      </c>
      <c r="K7">
        <v>32.06</v>
      </c>
      <c r="L7">
        <v>32.32</v>
      </c>
    </row>
    <row r="8" spans="1:12">
      <c r="A8">
        <f t="shared" si="0"/>
        <v>7</v>
      </c>
      <c r="B8">
        <f>135+7.57/60</f>
        <v>135.12616666666668</v>
      </c>
      <c r="C8">
        <f>34+32.65/60</f>
        <v>34.544166666666669</v>
      </c>
      <c r="D8">
        <v>12</v>
      </c>
      <c r="E8">
        <v>7</v>
      </c>
      <c r="G8">
        <v>31.64</v>
      </c>
      <c r="H8">
        <v>31.62</v>
      </c>
      <c r="I8">
        <v>31.63</v>
      </c>
      <c r="J8">
        <v>31.64</v>
      </c>
      <c r="K8">
        <v>31.66</v>
      </c>
      <c r="L8">
        <v>31.71</v>
      </c>
    </row>
    <row r="9" spans="1:12">
      <c r="A9">
        <f t="shared" si="0"/>
        <v>8</v>
      </c>
      <c r="B9">
        <f>135+10.73/60</f>
        <v>135.17883333333333</v>
      </c>
      <c r="C9">
        <f>34+29.95/60</f>
        <v>34.499166666666667</v>
      </c>
      <c r="D9">
        <v>12</v>
      </c>
      <c r="E9">
        <v>7</v>
      </c>
      <c r="G9">
        <v>31.82</v>
      </c>
      <c r="H9">
        <v>31.8</v>
      </c>
      <c r="I9">
        <v>31.81</v>
      </c>
      <c r="J9">
        <v>31.9</v>
      </c>
      <c r="K9">
        <v>31.94</v>
      </c>
      <c r="L9">
        <v>31.95</v>
      </c>
    </row>
    <row r="10" spans="1:12">
      <c r="A10">
        <f t="shared" si="0"/>
        <v>9</v>
      </c>
      <c r="B10">
        <f>135+13.83/60</f>
        <v>135.23050000000001</v>
      </c>
      <c r="C10">
        <f>34+27.43/60</f>
        <v>34.457166666666666</v>
      </c>
      <c r="D10">
        <v>12</v>
      </c>
      <c r="E10">
        <v>4</v>
      </c>
      <c r="G10">
        <v>31.82</v>
      </c>
      <c r="H10">
        <v>31.89</v>
      </c>
      <c r="I10">
        <v>31.93</v>
      </c>
      <c r="L10">
        <v>31.96</v>
      </c>
    </row>
    <row r="11" spans="1:12">
      <c r="A11">
        <f t="shared" si="0"/>
        <v>10</v>
      </c>
      <c r="B11">
        <f>135+10.83/60</f>
        <v>135.18049999999999</v>
      </c>
      <c r="C11">
        <f>34+24.45/60</f>
        <v>34.407499999999999</v>
      </c>
      <c r="D11">
        <v>12</v>
      </c>
      <c r="E11">
        <v>4</v>
      </c>
      <c r="G11">
        <v>31.14</v>
      </c>
      <c r="H11">
        <v>31.71</v>
      </c>
      <c r="I11">
        <v>32.26</v>
      </c>
      <c r="L11">
        <v>32.520000000000003</v>
      </c>
    </row>
    <row r="12" spans="1:12">
      <c r="A12">
        <f t="shared" si="0"/>
        <v>11</v>
      </c>
      <c r="B12">
        <f>135+16.88/60</f>
        <v>135.28133333333332</v>
      </c>
      <c r="C12">
        <f>34+25.08/60</f>
        <v>34.417999999999999</v>
      </c>
      <c r="D12">
        <v>12</v>
      </c>
      <c r="E12">
        <v>4</v>
      </c>
      <c r="G12">
        <v>31.16</v>
      </c>
      <c r="H12">
        <v>31.32</v>
      </c>
      <c r="I12">
        <v>31.62</v>
      </c>
      <c r="L12">
        <v>31.61</v>
      </c>
    </row>
    <row r="13" spans="1:12">
      <c r="A13">
        <f t="shared" si="0"/>
        <v>12</v>
      </c>
      <c r="B13">
        <f>135+16.83/60</f>
        <v>135.28049999999999</v>
      </c>
      <c r="C13">
        <f>34+30.36/60</f>
        <v>34.506</v>
      </c>
      <c r="D13">
        <v>12</v>
      </c>
      <c r="E13">
        <v>4</v>
      </c>
      <c r="G13">
        <v>30.61</v>
      </c>
      <c r="H13">
        <v>30.62</v>
      </c>
      <c r="I13">
        <v>31.7</v>
      </c>
      <c r="L13">
        <v>31.94</v>
      </c>
    </row>
    <row r="14" spans="1:12">
      <c r="A14">
        <f t="shared" si="0"/>
        <v>13</v>
      </c>
      <c r="B14">
        <f>135+22.73/60</f>
        <v>135.37883333333335</v>
      </c>
      <c r="C14">
        <f>34+32.59/60</f>
        <v>34.543166666666664</v>
      </c>
      <c r="D14">
        <v>12</v>
      </c>
      <c r="E14">
        <v>4</v>
      </c>
      <c r="G14">
        <v>30.57</v>
      </c>
      <c r="H14">
        <v>31.02</v>
      </c>
      <c r="I14">
        <v>31.88</v>
      </c>
      <c r="L14">
        <v>31.89</v>
      </c>
    </row>
    <row r="15" spans="1:12">
      <c r="A15">
        <f t="shared" si="0"/>
        <v>14</v>
      </c>
      <c r="B15">
        <f>135+19.39/60</f>
        <v>135.32316666666668</v>
      </c>
      <c r="C15">
        <f>34+32.98/60</f>
        <v>34.549666666666667</v>
      </c>
      <c r="D15">
        <v>12</v>
      </c>
      <c r="E15">
        <v>4</v>
      </c>
      <c r="G15">
        <v>30.55</v>
      </c>
      <c r="H15">
        <v>30.59</v>
      </c>
      <c r="I15">
        <v>31.52</v>
      </c>
      <c r="L15">
        <v>31.87</v>
      </c>
    </row>
    <row r="16" spans="1:12">
      <c r="A16">
        <f t="shared" si="0"/>
        <v>15</v>
      </c>
      <c r="B16">
        <f>135+17.75/60</f>
        <v>135.29583333333332</v>
      </c>
      <c r="C16">
        <f>34+36/60</f>
        <v>34.6</v>
      </c>
      <c r="D16">
        <v>12</v>
      </c>
      <c r="E16">
        <v>4</v>
      </c>
      <c r="G16">
        <v>29.41</v>
      </c>
      <c r="H16">
        <v>30.99</v>
      </c>
      <c r="I16">
        <v>31.64</v>
      </c>
      <c r="L16">
        <v>31.82</v>
      </c>
    </row>
    <row r="17" spans="1:12">
      <c r="A17">
        <f t="shared" si="0"/>
        <v>16</v>
      </c>
      <c r="B17">
        <f>135+15.3/60</f>
        <v>135.255</v>
      </c>
      <c r="C17">
        <f>34+38.03/60</f>
        <v>34.633833333333335</v>
      </c>
      <c r="D17">
        <v>12</v>
      </c>
      <c r="E17">
        <v>4</v>
      </c>
      <c r="G17">
        <v>28.49</v>
      </c>
      <c r="H17">
        <v>29.83</v>
      </c>
      <c r="I17">
        <v>30.76</v>
      </c>
      <c r="L17">
        <v>31.8</v>
      </c>
    </row>
    <row r="18" spans="1:12">
      <c r="A18">
        <f t="shared" si="0"/>
        <v>17</v>
      </c>
      <c r="B18">
        <f>135+22.92/60</f>
        <v>135.38200000000001</v>
      </c>
      <c r="C18">
        <f>34+36.2/60</f>
        <v>34.603333333333332</v>
      </c>
      <c r="D18">
        <v>12</v>
      </c>
      <c r="E18">
        <v>4</v>
      </c>
      <c r="G18">
        <v>29.94</v>
      </c>
      <c r="H18">
        <v>31.28</v>
      </c>
      <c r="I18">
        <v>31.9</v>
      </c>
      <c r="L18">
        <v>31.89</v>
      </c>
    </row>
    <row r="19" spans="1:12">
      <c r="A19">
        <f t="shared" si="0"/>
        <v>18</v>
      </c>
      <c r="B19">
        <f>135+19.83/60</f>
        <v>135.3305</v>
      </c>
      <c r="C19">
        <f>34+40.2/60</f>
        <v>34.67</v>
      </c>
      <c r="D19">
        <v>12</v>
      </c>
      <c r="E19">
        <v>4</v>
      </c>
      <c r="G19">
        <v>27.85</v>
      </c>
      <c r="H19">
        <v>29.55</v>
      </c>
      <c r="I19">
        <v>31.96</v>
      </c>
      <c r="L19">
        <v>31.98</v>
      </c>
    </row>
    <row r="20" spans="1:12">
      <c r="A20">
        <f t="shared" si="0"/>
        <v>19</v>
      </c>
      <c r="B20">
        <f>135+19.83/60</f>
        <v>135.3305</v>
      </c>
      <c r="C20">
        <f>34+28.2/60</f>
        <v>34.47</v>
      </c>
      <c r="D20">
        <v>12</v>
      </c>
      <c r="E20">
        <v>4</v>
      </c>
      <c r="G20">
        <v>31</v>
      </c>
      <c r="H20">
        <v>31.71</v>
      </c>
      <c r="I20">
        <v>31.83</v>
      </c>
      <c r="L20">
        <v>31.83</v>
      </c>
    </row>
    <row r="21" spans="1:12">
      <c r="A21">
        <f>A20+1</f>
        <v>20</v>
      </c>
      <c r="B21">
        <f>135+11.05/60</f>
        <v>135.18416666666667</v>
      </c>
      <c r="C21">
        <f>34+35.6/60</f>
        <v>34.593333333333334</v>
      </c>
      <c r="D21">
        <v>12</v>
      </c>
      <c r="E21">
        <v>4</v>
      </c>
      <c r="G21">
        <v>31.84</v>
      </c>
      <c r="H21">
        <v>31.84</v>
      </c>
      <c r="I21">
        <v>31.9</v>
      </c>
      <c r="J21">
        <v>32</v>
      </c>
      <c r="L21">
        <v>32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eerg</dc:creator>
  <cp:lastModifiedBy>hiroshi deguchi</cp:lastModifiedBy>
  <dcterms:created xsi:type="dcterms:W3CDTF">2023-08-29T03:08:37Z</dcterms:created>
  <dcterms:modified xsi:type="dcterms:W3CDTF">2025-05-22T09:43:37Z</dcterms:modified>
</cp:coreProperties>
</file>