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F:\英語論文(仮)\20250523\data_and_code\data_obs\horizontal_distributions\"/>
    </mc:Choice>
  </mc:AlternateContent>
  <xr:revisionPtr revIDLastSave="0" documentId="13_ncr:1_{A6C7A22F-F3F2-4011-9770-D45ADD2CC666}" xr6:coauthVersionLast="47" xr6:coauthVersionMax="47" xr10:uidLastSave="{00000000-0000-0000-0000-000000000000}"/>
  <bookViews>
    <workbookView xWindow="1575" yWindow="3780" windowWidth="21600" windowHeight="11295" xr2:uid="{00000000-000D-0000-FFFF-FFFF00000000}"/>
  </bookViews>
  <sheets>
    <sheet name="4" sheetId="5" r:id="rId1"/>
    <sheet name="5" sheetId="6" r:id="rId2"/>
    <sheet name="6" sheetId="7" r:id="rId3"/>
    <sheet name="7" sheetId="8" r:id="rId4"/>
    <sheet name="8" sheetId="9" r:id="rId5"/>
    <sheet name="9" sheetId="10" r:id="rId6"/>
    <sheet name="10" sheetId="11" r:id="rId7"/>
    <sheet name="11" sheetId="12" r:id="rId8"/>
    <sheet name="12" sheetId="13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1" i="13" l="1"/>
  <c r="B21" i="13"/>
  <c r="C20" i="13"/>
  <c r="B20" i="13"/>
  <c r="C19" i="13"/>
  <c r="B19" i="13"/>
  <c r="C18" i="13"/>
  <c r="B18" i="13"/>
  <c r="C17" i="13"/>
  <c r="B17" i="13"/>
  <c r="C16" i="13"/>
  <c r="B16" i="13"/>
  <c r="C15" i="13"/>
  <c r="B15" i="13"/>
  <c r="C14" i="13"/>
  <c r="B14" i="13"/>
  <c r="C13" i="13"/>
  <c r="B13" i="13"/>
  <c r="C12" i="13"/>
  <c r="B12" i="13"/>
  <c r="C11" i="13"/>
  <c r="B11" i="13"/>
  <c r="C10" i="13"/>
  <c r="B10" i="13"/>
  <c r="C9" i="13"/>
  <c r="B9" i="13"/>
  <c r="C8" i="13"/>
  <c r="B8" i="13"/>
  <c r="C7" i="13"/>
  <c r="B7" i="13"/>
  <c r="C6" i="13"/>
  <c r="B6" i="13"/>
  <c r="C5" i="13"/>
  <c r="B5" i="13"/>
  <c r="C4" i="13"/>
  <c r="B4" i="13"/>
  <c r="C3" i="13"/>
  <c r="B3" i="13"/>
  <c r="A3" i="13"/>
  <c r="A4" i="13" s="1"/>
  <c r="A5" i="13" s="1"/>
  <c r="A6" i="13" s="1"/>
  <c r="A7" i="13" s="1"/>
  <c r="A8" i="13" s="1"/>
  <c r="A9" i="13" s="1"/>
  <c r="A10" i="13" s="1"/>
  <c r="A11" i="13" s="1"/>
  <c r="A12" i="13" s="1"/>
  <c r="A13" i="13" s="1"/>
  <c r="A14" i="13" s="1"/>
  <c r="A15" i="13" s="1"/>
  <c r="A16" i="13" s="1"/>
  <c r="A17" i="13" s="1"/>
  <c r="A18" i="13" s="1"/>
  <c r="A19" i="13" s="1"/>
  <c r="A20" i="13" s="1"/>
  <c r="A21" i="13" s="1"/>
  <c r="C2" i="13"/>
  <c r="B2" i="13"/>
  <c r="C21" i="12"/>
  <c r="B21" i="12"/>
  <c r="C20" i="12"/>
  <c r="B20" i="12"/>
  <c r="C19" i="12"/>
  <c r="B19" i="12"/>
  <c r="C18" i="12"/>
  <c r="B18" i="12"/>
  <c r="C17" i="12"/>
  <c r="B17" i="12"/>
  <c r="C16" i="12"/>
  <c r="B16" i="12"/>
  <c r="C15" i="12"/>
  <c r="B15" i="12"/>
  <c r="C14" i="12"/>
  <c r="B14" i="12"/>
  <c r="C13" i="12"/>
  <c r="B13" i="12"/>
  <c r="C12" i="12"/>
  <c r="B12" i="12"/>
  <c r="C11" i="12"/>
  <c r="B11" i="12"/>
  <c r="C10" i="12"/>
  <c r="B10" i="12"/>
  <c r="C9" i="12"/>
  <c r="B9" i="12"/>
  <c r="C8" i="12"/>
  <c r="B8" i="12"/>
  <c r="C7" i="12"/>
  <c r="B7" i="12"/>
  <c r="C6" i="12"/>
  <c r="B6" i="12"/>
  <c r="C5" i="12"/>
  <c r="B5" i="12"/>
  <c r="C4" i="12"/>
  <c r="B4" i="12"/>
  <c r="C3" i="12"/>
  <c r="B3" i="12"/>
  <c r="A3" i="12"/>
  <c r="A4" i="12" s="1"/>
  <c r="A5" i="12" s="1"/>
  <c r="A6" i="12" s="1"/>
  <c r="A7" i="12" s="1"/>
  <c r="A8" i="12" s="1"/>
  <c r="A9" i="12" s="1"/>
  <c r="A10" i="12" s="1"/>
  <c r="A11" i="12" s="1"/>
  <c r="A12" i="12" s="1"/>
  <c r="A13" i="12" s="1"/>
  <c r="A14" i="12" s="1"/>
  <c r="A15" i="12" s="1"/>
  <c r="A16" i="12" s="1"/>
  <c r="A17" i="12" s="1"/>
  <c r="A18" i="12" s="1"/>
  <c r="A19" i="12" s="1"/>
  <c r="A20" i="12" s="1"/>
  <c r="A21" i="12" s="1"/>
  <c r="C2" i="12"/>
  <c r="B2" i="12"/>
  <c r="C21" i="11"/>
  <c r="B21" i="11"/>
  <c r="C20" i="11"/>
  <c r="B20" i="11"/>
  <c r="C19" i="11"/>
  <c r="B19" i="11"/>
  <c r="C18" i="11"/>
  <c r="B18" i="11"/>
  <c r="C17" i="11"/>
  <c r="B17" i="11"/>
  <c r="C16" i="11"/>
  <c r="B16" i="11"/>
  <c r="C15" i="11"/>
  <c r="B15" i="11"/>
  <c r="C14" i="11"/>
  <c r="B14" i="11"/>
  <c r="C13" i="11"/>
  <c r="B13" i="11"/>
  <c r="C12" i="11"/>
  <c r="B12" i="11"/>
  <c r="C11" i="11"/>
  <c r="B11" i="11"/>
  <c r="C10" i="11"/>
  <c r="B10" i="11"/>
  <c r="C9" i="11"/>
  <c r="B9" i="11"/>
  <c r="C8" i="11"/>
  <c r="B8" i="11"/>
  <c r="C7" i="11"/>
  <c r="B7" i="11"/>
  <c r="C6" i="11"/>
  <c r="B6" i="11"/>
  <c r="C5" i="11"/>
  <c r="B5" i="11"/>
  <c r="C4" i="11"/>
  <c r="B4" i="11"/>
  <c r="C3" i="11"/>
  <c r="B3" i="11"/>
  <c r="A3" i="11"/>
  <c r="A4" i="11" s="1"/>
  <c r="A5" i="11" s="1"/>
  <c r="A6" i="11" s="1"/>
  <c r="A7" i="11" s="1"/>
  <c r="A8" i="11" s="1"/>
  <c r="A9" i="11" s="1"/>
  <c r="A10" i="11" s="1"/>
  <c r="A11" i="11" s="1"/>
  <c r="A12" i="11" s="1"/>
  <c r="A13" i="11" s="1"/>
  <c r="A14" i="11" s="1"/>
  <c r="A15" i="11" s="1"/>
  <c r="A16" i="11" s="1"/>
  <c r="A17" i="11" s="1"/>
  <c r="A18" i="11" s="1"/>
  <c r="A19" i="11" s="1"/>
  <c r="A20" i="11" s="1"/>
  <c r="A21" i="11" s="1"/>
  <c r="C2" i="11"/>
  <c r="B2" i="11"/>
  <c r="C21" i="10"/>
  <c r="B21" i="10"/>
  <c r="C20" i="10"/>
  <c r="B20" i="10"/>
  <c r="C19" i="10"/>
  <c r="B19" i="10"/>
  <c r="C18" i="10"/>
  <c r="B18" i="10"/>
  <c r="C17" i="10"/>
  <c r="B17" i="10"/>
  <c r="C16" i="10"/>
  <c r="B16" i="10"/>
  <c r="C15" i="10"/>
  <c r="B15" i="10"/>
  <c r="C14" i="10"/>
  <c r="B14" i="10"/>
  <c r="C13" i="10"/>
  <c r="B13" i="10"/>
  <c r="C12" i="10"/>
  <c r="B12" i="10"/>
  <c r="C11" i="10"/>
  <c r="B11" i="10"/>
  <c r="C10" i="10"/>
  <c r="B10" i="10"/>
  <c r="C9" i="10"/>
  <c r="B9" i="10"/>
  <c r="C8" i="10"/>
  <c r="B8" i="10"/>
  <c r="C7" i="10"/>
  <c r="B7" i="10"/>
  <c r="C6" i="10"/>
  <c r="B6" i="10"/>
  <c r="C5" i="10"/>
  <c r="B5" i="10"/>
  <c r="C4" i="10"/>
  <c r="B4" i="10"/>
  <c r="C3" i="10"/>
  <c r="B3" i="10"/>
  <c r="A3" i="10"/>
  <c r="A4" i="10" s="1"/>
  <c r="A5" i="10" s="1"/>
  <c r="A6" i="10" s="1"/>
  <c r="A7" i="10" s="1"/>
  <c r="A8" i="10" s="1"/>
  <c r="A9" i="10" s="1"/>
  <c r="A10" i="10" s="1"/>
  <c r="A11" i="10" s="1"/>
  <c r="A12" i="10" s="1"/>
  <c r="A13" i="10" s="1"/>
  <c r="A14" i="10" s="1"/>
  <c r="A15" i="10" s="1"/>
  <c r="A16" i="10" s="1"/>
  <c r="A17" i="10" s="1"/>
  <c r="A18" i="10" s="1"/>
  <c r="A19" i="10" s="1"/>
  <c r="A20" i="10" s="1"/>
  <c r="A21" i="10" s="1"/>
  <c r="C2" i="10"/>
  <c r="B2" i="10"/>
  <c r="C21" i="9"/>
  <c r="B21" i="9"/>
  <c r="C20" i="9"/>
  <c r="B20" i="9"/>
  <c r="C19" i="9"/>
  <c r="B19" i="9"/>
  <c r="C18" i="9"/>
  <c r="B18" i="9"/>
  <c r="C17" i="9"/>
  <c r="B17" i="9"/>
  <c r="C16" i="9"/>
  <c r="B16" i="9"/>
  <c r="C15" i="9"/>
  <c r="B15" i="9"/>
  <c r="C14" i="9"/>
  <c r="B14" i="9"/>
  <c r="C13" i="9"/>
  <c r="B13" i="9"/>
  <c r="C12" i="9"/>
  <c r="B12" i="9"/>
  <c r="C11" i="9"/>
  <c r="B11" i="9"/>
  <c r="C10" i="9"/>
  <c r="B10" i="9"/>
  <c r="C9" i="9"/>
  <c r="B9" i="9"/>
  <c r="C8" i="9"/>
  <c r="B8" i="9"/>
  <c r="C7" i="9"/>
  <c r="B7" i="9"/>
  <c r="C6" i="9"/>
  <c r="B6" i="9"/>
  <c r="C5" i="9"/>
  <c r="B5" i="9"/>
  <c r="C4" i="9"/>
  <c r="B4" i="9"/>
  <c r="C3" i="9"/>
  <c r="B3" i="9"/>
  <c r="A3" i="9"/>
  <c r="A4" i="9" s="1"/>
  <c r="A5" i="9" s="1"/>
  <c r="A6" i="9" s="1"/>
  <c r="A7" i="9" s="1"/>
  <c r="A8" i="9" s="1"/>
  <c r="A9" i="9" s="1"/>
  <c r="A10" i="9" s="1"/>
  <c r="A11" i="9" s="1"/>
  <c r="A12" i="9" s="1"/>
  <c r="A13" i="9" s="1"/>
  <c r="A14" i="9" s="1"/>
  <c r="A15" i="9" s="1"/>
  <c r="A16" i="9" s="1"/>
  <c r="A17" i="9" s="1"/>
  <c r="A18" i="9" s="1"/>
  <c r="A19" i="9" s="1"/>
  <c r="A20" i="9" s="1"/>
  <c r="A21" i="9" s="1"/>
  <c r="C2" i="9"/>
  <c r="B2" i="9"/>
  <c r="C21" i="8"/>
  <c r="B21" i="8"/>
  <c r="C20" i="8"/>
  <c r="B20" i="8"/>
  <c r="C19" i="8"/>
  <c r="B19" i="8"/>
  <c r="C18" i="8"/>
  <c r="B18" i="8"/>
  <c r="C17" i="8"/>
  <c r="B17" i="8"/>
  <c r="C16" i="8"/>
  <c r="B16" i="8"/>
  <c r="C15" i="8"/>
  <c r="B15" i="8"/>
  <c r="C14" i="8"/>
  <c r="B14" i="8"/>
  <c r="C13" i="8"/>
  <c r="B13" i="8"/>
  <c r="C12" i="8"/>
  <c r="B12" i="8"/>
  <c r="C11" i="8"/>
  <c r="B11" i="8"/>
  <c r="C10" i="8"/>
  <c r="B10" i="8"/>
  <c r="C9" i="8"/>
  <c r="B9" i="8"/>
  <c r="C8" i="8"/>
  <c r="B8" i="8"/>
  <c r="C7" i="8"/>
  <c r="B7" i="8"/>
  <c r="C6" i="8"/>
  <c r="B6" i="8"/>
  <c r="C5" i="8"/>
  <c r="B5" i="8"/>
  <c r="C4" i="8"/>
  <c r="B4" i="8"/>
  <c r="A4" i="8"/>
  <c r="A5" i="8" s="1"/>
  <c r="A6" i="8" s="1"/>
  <c r="A7" i="8" s="1"/>
  <c r="A8" i="8" s="1"/>
  <c r="A9" i="8" s="1"/>
  <c r="A10" i="8" s="1"/>
  <c r="A11" i="8" s="1"/>
  <c r="A12" i="8" s="1"/>
  <c r="A13" i="8" s="1"/>
  <c r="A14" i="8" s="1"/>
  <c r="A15" i="8" s="1"/>
  <c r="A16" i="8" s="1"/>
  <c r="A17" i="8" s="1"/>
  <c r="A18" i="8" s="1"/>
  <c r="A19" i="8" s="1"/>
  <c r="A20" i="8" s="1"/>
  <c r="A21" i="8" s="1"/>
  <c r="C3" i="8"/>
  <c r="B3" i="8"/>
  <c r="A3" i="8"/>
  <c r="C2" i="8"/>
  <c r="B2" i="8"/>
  <c r="C21" i="7"/>
  <c r="B21" i="7"/>
  <c r="C20" i="7"/>
  <c r="B20" i="7"/>
  <c r="C19" i="7"/>
  <c r="B19" i="7"/>
  <c r="C18" i="7"/>
  <c r="B18" i="7"/>
  <c r="C17" i="7"/>
  <c r="B17" i="7"/>
  <c r="C16" i="7"/>
  <c r="B16" i="7"/>
  <c r="C15" i="7"/>
  <c r="B15" i="7"/>
  <c r="C14" i="7"/>
  <c r="B14" i="7"/>
  <c r="C13" i="7"/>
  <c r="B13" i="7"/>
  <c r="C12" i="7"/>
  <c r="B12" i="7"/>
  <c r="C11" i="7"/>
  <c r="B11" i="7"/>
  <c r="C10" i="7"/>
  <c r="B10" i="7"/>
  <c r="C9" i="7"/>
  <c r="B9" i="7"/>
  <c r="C8" i="7"/>
  <c r="B8" i="7"/>
  <c r="C7" i="7"/>
  <c r="B7" i="7"/>
  <c r="C6" i="7"/>
  <c r="B6" i="7"/>
  <c r="C5" i="7"/>
  <c r="B5" i="7"/>
  <c r="C4" i="7"/>
  <c r="B4" i="7"/>
  <c r="C3" i="7"/>
  <c r="B3" i="7"/>
  <c r="A3" i="7"/>
  <c r="A4" i="7" s="1"/>
  <c r="A5" i="7" s="1"/>
  <c r="A6" i="7" s="1"/>
  <c r="A7" i="7" s="1"/>
  <c r="A8" i="7" s="1"/>
  <c r="A9" i="7" s="1"/>
  <c r="A10" i="7" s="1"/>
  <c r="A11" i="7" s="1"/>
  <c r="A12" i="7" s="1"/>
  <c r="A13" i="7" s="1"/>
  <c r="A14" i="7" s="1"/>
  <c r="A15" i="7" s="1"/>
  <c r="A16" i="7" s="1"/>
  <c r="A17" i="7" s="1"/>
  <c r="A18" i="7" s="1"/>
  <c r="A19" i="7" s="1"/>
  <c r="A20" i="7" s="1"/>
  <c r="A21" i="7" s="1"/>
  <c r="C2" i="7"/>
  <c r="B2" i="7"/>
  <c r="C21" i="6"/>
  <c r="B21" i="6"/>
  <c r="C20" i="6"/>
  <c r="B20" i="6"/>
  <c r="C19" i="6"/>
  <c r="B19" i="6"/>
  <c r="C18" i="6"/>
  <c r="B18" i="6"/>
  <c r="C17" i="6"/>
  <c r="B17" i="6"/>
  <c r="C16" i="6"/>
  <c r="B16" i="6"/>
  <c r="C15" i="6"/>
  <c r="B15" i="6"/>
  <c r="C14" i="6"/>
  <c r="B14" i="6"/>
  <c r="C13" i="6"/>
  <c r="B13" i="6"/>
  <c r="C12" i="6"/>
  <c r="B12" i="6"/>
  <c r="C11" i="6"/>
  <c r="B11" i="6"/>
  <c r="C10" i="6"/>
  <c r="B10" i="6"/>
  <c r="C9" i="6"/>
  <c r="B9" i="6"/>
  <c r="C8" i="6"/>
  <c r="B8" i="6"/>
  <c r="C7" i="6"/>
  <c r="B7" i="6"/>
  <c r="C6" i="6"/>
  <c r="B6" i="6"/>
  <c r="C5" i="6"/>
  <c r="B5" i="6"/>
  <c r="C4" i="6"/>
  <c r="B4" i="6"/>
  <c r="C3" i="6"/>
  <c r="B3" i="6"/>
  <c r="A3" i="6"/>
  <c r="A4" i="6" s="1"/>
  <c r="A5" i="6" s="1"/>
  <c r="A6" i="6" s="1"/>
  <c r="A7" i="6" s="1"/>
  <c r="A8" i="6" s="1"/>
  <c r="A9" i="6" s="1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C2" i="6"/>
  <c r="B2" i="6"/>
  <c r="C21" i="5"/>
  <c r="B21" i="5"/>
  <c r="C20" i="5"/>
  <c r="B20" i="5"/>
  <c r="C19" i="5"/>
  <c r="B19" i="5"/>
  <c r="C18" i="5"/>
  <c r="B18" i="5"/>
  <c r="C17" i="5"/>
  <c r="B17" i="5"/>
  <c r="C16" i="5"/>
  <c r="B16" i="5"/>
  <c r="C15" i="5"/>
  <c r="B15" i="5"/>
  <c r="C14" i="5"/>
  <c r="B14" i="5"/>
  <c r="C13" i="5"/>
  <c r="B13" i="5"/>
  <c r="C12" i="5"/>
  <c r="B12" i="5"/>
  <c r="C11" i="5"/>
  <c r="B11" i="5"/>
  <c r="C10" i="5"/>
  <c r="B10" i="5"/>
  <c r="C9" i="5"/>
  <c r="B9" i="5"/>
  <c r="C8" i="5"/>
  <c r="B8" i="5"/>
  <c r="C7" i="5"/>
  <c r="B7" i="5"/>
  <c r="C6" i="5"/>
  <c r="B6" i="5"/>
  <c r="C5" i="5"/>
  <c r="B5" i="5"/>
  <c r="C4" i="5"/>
  <c r="B4" i="5"/>
  <c r="C3" i="5"/>
  <c r="B3" i="5"/>
  <c r="A3" i="5"/>
  <c r="A4" i="5" s="1"/>
  <c r="A5" i="5" s="1"/>
  <c r="A6" i="5" s="1"/>
  <c r="A7" i="5" s="1"/>
  <c r="A8" i="5" s="1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C2" i="5"/>
  <c r="B2" i="5"/>
</calcChain>
</file>

<file path=xl/sharedStrings.xml><?xml version="1.0" encoding="utf-8"?>
<sst xmlns="http://schemas.openxmlformats.org/spreadsheetml/2006/main" count="108" uniqueCount="43">
  <si>
    <t>station</t>
  </si>
  <si>
    <t>lon</t>
  </si>
  <si>
    <t>lat</t>
  </si>
  <si>
    <t>station</t>
    <phoneticPr fontId="1"/>
  </si>
  <si>
    <t>month</t>
    <phoneticPr fontId="1"/>
  </si>
  <si>
    <t>day</t>
    <phoneticPr fontId="1"/>
  </si>
  <si>
    <t>time</t>
    <phoneticPr fontId="1"/>
  </si>
  <si>
    <t>0m</t>
    <phoneticPr fontId="1"/>
  </si>
  <si>
    <t>5m</t>
    <phoneticPr fontId="1"/>
  </si>
  <si>
    <t>10m</t>
    <phoneticPr fontId="1"/>
  </si>
  <si>
    <t>20m</t>
    <phoneticPr fontId="1"/>
  </si>
  <si>
    <t>30m</t>
    <phoneticPr fontId="1"/>
  </si>
  <si>
    <t>bottom</t>
    <phoneticPr fontId="1"/>
  </si>
  <si>
    <t>month</t>
    <phoneticPr fontId="1"/>
  </si>
  <si>
    <t>day</t>
    <phoneticPr fontId="1"/>
  </si>
  <si>
    <t>time</t>
    <phoneticPr fontId="1"/>
  </si>
  <si>
    <t>0m</t>
    <phoneticPr fontId="1"/>
  </si>
  <si>
    <t>5m</t>
    <phoneticPr fontId="1"/>
  </si>
  <si>
    <t>10m</t>
    <phoneticPr fontId="1"/>
  </si>
  <si>
    <t>20m</t>
    <phoneticPr fontId="1"/>
  </si>
  <si>
    <t>bottom</t>
    <phoneticPr fontId="1"/>
  </si>
  <si>
    <t>5m</t>
    <phoneticPr fontId="1"/>
  </si>
  <si>
    <t>30m</t>
    <phoneticPr fontId="1"/>
  </si>
  <si>
    <t>time</t>
    <phoneticPr fontId="1"/>
  </si>
  <si>
    <t>5m</t>
    <phoneticPr fontId="1"/>
  </si>
  <si>
    <t>bottom</t>
    <phoneticPr fontId="1"/>
  </si>
  <si>
    <t>0m</t>
    <phoneticPr fontId="1"/>
  </si>
  <si>
    <t>10m</t>
    <phoneticPr fontId="1"/>
  </si>
  <si>
    <t>30m</t>
    <phoneticPr fontId="1"/>
  </si>
  <si>
    <t>20m</t>
    <phoneticPr fontId="1"/>
  </si>
  <si>
    <t>20m</t>
    <phoneticPr fontId="1"/>
  </si>
  <si>
    <t>30m</t>
    <phoneticPr fontId="1"/>
  </si>
  <si>
    <t>5m</t>
    <phoneticPr fontId="1"/>
  </si>
  <si>
    <t>20m</t>
    <phoneticPr fontId="1"/>
  </si>
  <si>
    <t>day</t>
    <phoneticPr fontId="1"/>
  </si>
  <si>
    <t>month</t>
    <phoneticPr fontId="1"/>
  </si>
  <si>
    <t>station</t>
    <phoneticPr fontId="1"/>
  </si>
  <si>
    <t>day</t>
    <phoneticPr fontId="1"/>
  </si>
  <si>
    <t>month</t>
    <phoneticPr fontId="1"/>
  </si>
  <si>
    <t>station</t>
    <phoneticPr fontId="1"/>
  </si>
  <si>
    <t>month</t>
    <phoneticPr fontId="1"/>
  </si>
  <si>
    <t>day</t>
    <phoneticPr fontId="1"/>
  </si>
  <si>
    <t>bottom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</si>
</sst>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21"/>
  <sheetViews>
    <sheetView tabSelected="1" workbookViewId="0">
      <selection activeCell="L21" sqref="L21"/>
    </sheetView>
  </sheetViews>
  <sheetFormatPr defaultRowHeight="18.75"/>
  <sheetData>
    <row r="1" spans="1:12">
      <c r="A1" t="s">
        <v>3</v>
      </c>
      <c r="B1" t="s">
        <v>1</v>
      </c>
      <c r="C1" t="s">
        <v>2</v>
      </c>
      <c r="D1" t="s">
        <v>4</v>
      </c>
      <c r="E1" t="s">
        <v>5</v>
      </c>
      <c r="F1" t="s">
        <v>6</v>
      </c>
      <c r="G1" t="s">
        <v>7</v>
      </c>
      <c r="H1" t="s">
        <v>8</v>
      </c>
      <c r="I1" t="s">
        <v>9</v>
      </c>
      <c r="J1" t="s">
        <v>10</v>
      </c>
      <c r="K1" t="s">
        <v>22</v>
      </c>
      <c r="L1" t="s">
        <v>12</v>
      </c>
    </row>
    <row r="2" spans="1:12">
      <c r="A2">
        <v>1</v>
      </c>
      <c r="B2">
        <f>135+10.95/60</f>
        <v>135.1825</v>
      </c>
      <c r="C2">
        <f>34+21.13/60</f>
        <v>34.352166666666669</v>
      </c>
      <c r="D2">
        <v>4</v>
      </c>
      <c r="E2">
        <v>3</v>
      </c>
      <c r="G2">
        <v>11.7</v>
      </c>
      <c r="H2">
        <v>11.31</v>
      </c>
      <c r="I2">
        <v>11.48</v>
      </c>
      <c r="L2">
        <v>12.24</v>
      </c>
    </row>
    <row r="3" spans="1:12">
      <c r="A3">
        <f>A2+1</f>
        <v>2</v>
      </c>
      <c r="B3">
        <f>135+6.93/60</f>
        <v>135.1155</v>
      </c>
      <c r="C3">
        <f>34+20.83/60</f>
        <v>34.347166666666666</v>
      </c>
      <c r="D3">
        <v>4</v>
      </c>
      <c r="E3">
        <v>3</v>
      </c>
      <c r="G3">
        <v>12.8</v>
      </c>
      <c r="H3">
        <v>11.55</v>
      </c>
      <c r="I3">
        <v>11.29</v>
      </c>
      <c r="J3">
        <v>12.55</v>
      </c>
      <c r="K3">
        <v>12.8</v>
      </c>
      <c r="L3">
        <v>12.91</v>
      </c>
    </row>
    <row r="4" spans="1:12">
      <c r="A4">
        <f t="shared" ref="A4:A20" si="0">A3+1</f>
        <v>3</v>
      </c>
      <c r="B4">
        <f>135+1.97/60</f>
        <v>135.03283333333334</v>
      </c>
      <c r="C4">
        <f>34+20.83/60</f>
        <v>34.347166666666666</v>
      </c>
      <c r="D4">
        <v>4</v>
      </c>
      <c r="E4">
        <v>4</v>
      </c>
      <c r="G4">
        <v>11.9</v>
      </c>
      <c r="H4">
        <v>12.05</v>
      </c>
      <c r="I4">
        <v>12.57</v>
      </c>
      <c r="J4">
        <v>12.82</v>
      </c>
      <c r="K4">
        <v>12.84</v>
      </c>
      <c r="L4">
        <v>12.85</v>
      </c>
    </row>
    <row r="5" spans="1:12">
      <c r="A5">
        <f t="shared" si="0"/>
        <v>4</v>
      </c>
      <c r="B5">
        <f>134+57.78/60</f>
        <v>134.96299999999999</v>
      </c>
      <c r="C5">
        <f>34+20.83/60</f>
        <v>34.347166666666666</v>
      </c>
      <c r="D5">
        <v>4</v>
      </c>
      <c r="E5">
        <v>4</v>
      </c>
      <c r="G5">
        <v>13</v>
      </c>
      <c r="H5">
        <v>12.69</v>
      </c>
      <c r="I5">
        <v>12.71</v>
      </c>
      <c r="J5">
        <v>12.73</v>
      </c>
      <c r="K5">
        <v>12.76</v>
      </c>
      <c r="L5">
        <v>13.24</v>
      </c>
    </row>
    <row r="6" spans="1:12">
      <c r="A6">
        <f t="shared" si="0"/>
        <v>5</v>
      </c>
      <c r="B6">
        <f>135+0.95/60</f>
        <v>135.01583333333335</v>
      </c>
      <c r="C6">
        <f>34+27.5/60</f>
        <v>34.458333333333336</v>
      </c>
      <c r="D6">
        <v>4</v>
      </c>
      <c r="E6">
        <v>4</v>
      </c>
      <c r="G6">
        <v>12</v>
      </c>
      <c r="H6">
        <v>11.53</v>
      </c>
      <c r="I6">
        <v>11.54</v>
      </c>
      <c r="J6">
        <v>11.74</v>
      </c>
      <c r="K6">
        <v>12.5</v>
      </c>
      <c r="L6">
        <v>12.71</v>
      </c>
    </row>
    <row r="7" spans="1:12">
      <c r="A7">
        <f t="shared" si="0"/>
        <v>6</v>
      </c>
      <c r="B7">
        <f>135+3.51/60</f>
        <v>135.05850000000001</v>
      </c>
      <c r="C7">
        <f>34+33.78/60</f>
        <v>34.563000000000002</v>
      </c>
      <c r="D7">
        <v>4</v>
      </c>
      <c r="E7">
        <v>4</v>
      </c>
      <c r="G7">
        <v>12.1</v>
      </c>
      <c r="H7">
        <v>11.63</v>
      </c>
      <c r="I7">
        <v>11.65</v>
      </c>
      <c r="J7">
        <v>11.7</v>
      </c>
      <c r="K7">
        <v>11.78</v>
      </c>
      <c r="L7">
        <v>11.76</v>
      </c>
    </row>
    <row r="8" spans="1:12">
      <c r="A8">
        <f t="shared" si="0"/>
        <v>7</v>
      </c>
      <c r="B8">
        <f>135+7.57/60</f>
        <v>135.12616666666668</v>
      </c>
      <c r="C8">
        <f>34+32.65/60</f>
        <v>34.544166666666669</v>
      </c>
      <c r="D8">
        <v>4</v>
      </c>
      <c r="E8">
        <v>4</v>
      </c>
      <c r="G8">
        <v>12</v>
      </c>
      <c r="H8">
        <v>11.87</v>
      </c>
      <c r="I8">
        <v>11.76</v>
      </c>
      <c r="J8">
        <v>11.56</v>
      </c>
      <c r="K8">
        <v>11.51</v>
      </c>
      <c r="L8">
        <v>11.68</v>
      </c>
    </row>
    <row r="9" spans="1:12">
      <c r="A9">
        <f t="shared" si="0"/>
        <v>8</v>
      </c>
      <c r="B9">
        <f>135+10.73/60</f>
        <v>135.17883333333333</v>
      </c>
      <c r="C9">
        <f>34+29.95/60</f>
        <v>34.499166666666667</v>
      </c>
      <c r="D9">
        <v>4</v>
      </c>
      <c r="E9">
        <v>4</v>
      </c>
      <c r="G9">
        <v>13.6</v>
      </c>
      <c r="H9">
        <v>11.71</v>
      </c>
      <c r="I9">
        <v>11.57</v>
      </c>
      <c r="J9">
        <v>11.47</v>
      </c>
      <c r="K9">
        <v>11.58</v>
      </c>
      <c r="L9">
        <v>11.64</v>
      </c>
    </row>
    <row r="10" spans="1:12">
      <c r="A10">
        <f t="shared" si="0"/>
        <v>9</v>
      </c>
      <c r="B10">
        <f>135+13.83/60</f>
        <v>135.23050000000001</v>
      </c>
      <c r="C10">
        <f>34+27.43/60</f>
        <v>34.457166666666666</v>
      </c>
      <c r="D10">
        <v>4</v>
      </c>
      <c r="E10">
        <v>3</v>
      </c>
      <c r="G10">
        <v>12</v>
      </c>
      <c r="H10">
        <v>11.51</v>
      </c>
      <c r="I10">
        <v>11.45</v>
      </c>
      <c r="L10">
        <v>11.45</v>
      </c>
    </row>
    <row r="11" spans="1:12">
      <c r="A11">
        <f t="shared" si="0"/>
        <v>10</v>
      </c>
      <c r="B11">
        <f>135+10.83/60</f>
        <v>135.18049999999999</v>
      </c>
      <c r="C11">
        <f>34+24.45/60</f>
        <v>34.407499999999999</v>
      </c>
      <c r="D11">
        <v>4</v>
      </c>
      <c r="E11">
        <v>3</v>
      </c>
      <c r="G11">
        <v>12.5</v>
      </c>
      <c r="H11">
        <v>11.47</v>
      </c>
      <c r="I11">
        <v>11.42</v>
      </c>
      <c r="L11">
        <v>11.43</v>
      </c>
    </row>
    <row r="12" spans="1:12">
      <c r="A12">
        <f t="shared" si="0"/>
        <v>11</v>
      </c>
      <c r="B12">
        <f>135+16.88/60</f>
        <v>135.28133333333332</v>
      </c>
      <c r="C12">
        <f>34+25.08/60</f>
        <v>34.417999999999999</v>
      </c>
      <c r="D12">
        <v>4</v>
      </c>
      <c r="E12">
        <v>3</v>
      </c>
      <c r="G12">
        <v>11</v>
      </c>
      <c r="H12">
        <v>11.48</v>
      </c>
      <c r="I12">
        <v>11.31</v>
      </c>
      <c r="L12">
        <v>11.31</v>
      </c>
    </row>
    <row r="13" spans="1:12">
      <c r="A13">
        <f t="shared" si="0"/>
        <v>12</v>
      </c>
      <c r="B13">
        <f>135+16.83/60</f>
        <v>135.28049999999999</v>
      </c>
      <c r="C13">
        <f>34+30.36/60</f>
        <v>34.506</v>
      </c>
      <c r="D13">
        <v>4</v>
      </c>
      <c r="E13">
        <v>3</v>
      </c>
      <c r="G13">
        <v>12</v>
      </c>
      <c r="H13">
        <v>11.49</v>
      </c>
      <c r="I13">
        <v>11.38</v>
      </c>
      <c r="L13">
        <v>11.39</v>
      </c>
    </row>
    <row r="14" spans="1:12">
      <c r="A14">
        <f t="shared" si="0"/>
        <v>13</v>
      </c>
      <c r="B14">
        <f>135+22.73/60</f>
        <v>135.37883333333335</v>
      </c>
      <c r="C14">
        <f>34+32.59/60</f>
        <v>34.543166666666664</v>
      </c>
      <c r="D14">
        <v>4</v>
      </c>
      <c r="E14">
        <v>3</v>
      </c>
      <c r="G14">
        <v>11.5</v>
      </c>
      <c r="H14">
        <v>11.74</v>
      </c>
      <c r="I14">
        <v>11.11</v>
      </c>
      <c r="L14">
        <v>11.15</v>
      </c>
    </row>
    <row r="15" spans="1:12">
      <c r="A15">
        <f t="shared" si="0"/>
        <v>14</v>
      </c>
      <c r="B15">
        <f>135+19.39/60</f>
        <v>135.32316666666668</v>
      </c>
      <c r="C15">
        <f>34+32.98/60</f>
        <v>34.549666666666667</v>
      </c>
      <c r="D15">
        <v>4</v>
      </c>
      <c r="E15">
        <v>3</v>
      </c>
      <c r="G15">
        <v>11.7</v>
      </c>
      <c r="H15">
        <v>11.39</v>
      </c>
      <c r="I15">
        <v>11.31</v>
      </c>
      <c r="L15">
        <v>11.4</v>
      </c>
    </row>
    <row r="16" spans="1:12">
      <c r="A16">
        <f t="shared" si="0"/>
        <v>15</v>
      </c>
      <c r="B16">
        <f>135+17.75/60</f>
        <v>135.29583333333332</v>
      </c>
      <c r="C16">
        <f>34+36/60</f>
        <v>34.6</v>
      </c>
      <c r="D16">
        <v>4</v>
      </c>
      <c r="E16">
        <v>3</v>
      </c>
      <c r="G16">
        <v>11.3</v>
      </c>
      <c r="H16">
        <v>11.33</v>
      </c>
      <c r="I16">
        <v>11.31</v>
      </c>
      <c r="L16">
        <v>11.32</v>
      </c>
    </row>
    <row r="17" spans="1:12">
      <c r="A17">
        <f t="shared" si="0"/>
        <v>16</v>
      </c>
      <c r="B17">
        <f>135+15.3/60</f>
        <v>135.255</v>
      </c>
      <c r="C17">
        <f>34+38.03/60</f>
        <v>34.633833333333335</v>
      </c>
      <c r="D17">
        <v>4</v>
      </c>
      <c r="E17">
        <v>4</v>
      </c>
      <c r="G17">
        <v>12.4</v>
      </c>
      <c r="H17">
        <v>11.76</v>
      </c>
      <c r="I17">
        <v>11.44</v>
      </c>
      <c r="L17">
        <v>11.37</v>
      </c>
    </row>
    <row r="18" spans="1:12">
      <c r="A18">
        <f t="shared" si="0"/>
        <v>17</v>
      </c>
      <c r="B18">
        <f>135+22.92/60</f>
        <v>135.38200000000001</v>
      </c>
      <c r="C18">
        <f>34+36.2/60</f>
        <v>34.603333333333332</v>
      </c>
      <c r="D18">
        <v>4</v>
      </c>
      <c r="E18">
        <v>3</v>
      </c>
      <c r="G18">
        <v>11.7</v>
      </c>
      <c r="H18">
        <v>11.46</v>
      </c>
      <c r="I18">
        <v>11.12</v>
      </c>
      <c r="L18">
        <v>11.12</v>
      </c>
    </row>
    <row r="19" spans="1:12">
      <c r="A19">
        <f t="shared" si="0"/>
        <v>18</v>
      </c>
      <c r="B19">
        <f>135+19.83/60</f>
        <v>135.3305</v>
      </c>
      <c r="C19">
        <f>34+40.2/60</f>
        <v>34.67</v>
      </c>
      <c r="D19">
        <v>4</v>
      </c>
      <c r="E19">
        <v>3</v>
      </c>
      <c r="G19">
        <v>11.8</v>
      </c>
      <c r="H19">
        <v>11.29</v>
      </c>
      <c r="I19">
        <v>11.14</v>
      </c>
      <c r="L19">
        <v>11.11</v>
      </c>
    </row>
    <row r="20" spans="1:12">
      <c r="A20">
        <f t="shared" si="0"/>
        <v>19</v>
      </c>
      <c r="B20">
        <f>135+19.83/60</f>
        <v>135.3305</v>
      </c>
      <c r="C20">
        <f>34+28.2/60</f>
        <v>34.47</v>
      </c>
      <c r="D20">
        <v>4</v>
      </c>
      <c r="E20">
        <v>3</v>
      </c>
      <c r="G20">
        <v>11.9</v>
      </c>
      <c r="H20">
        <v>11.26</v>
      </c>
      <c r="I20">
        <v>11.24</v>
      </c>
      <c r="L20">
        <v>11.25</v>
      </c>
    </row>
    <row r="21" spans="1:12">
      <c r="A21">
        <f>A20+1</f>
        <v>20</v>
      </c>
      <c r="B21">
        <f>135+11.05/60</f>
        <v>135.18416666666667</v>
      </c>
      <c r="C21">
        <f>34+35.6/60</f>
        <v>34.593333333333334</v>
      </c>
      <c r="D21">
        <v>4</v>
      </c>
      <c r="E21">
        <v>4</v>
      </c>
      <c r="G21">
        <v>12.9</v>
      </c>
      <c r="H21">
        <v>11.71</v>
      </c>
      <c r="I21">
        <v>11.68</v>
      </c>
      <c r="J21">
        <v>11.62</v>
      </c>
      <c r="L21">
        <v>11.62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21"/>
  <sheetViews>
    <sheetView workbookViewId="0">
      <selection activeCell="M21" sqref="M21"/>
    </sheetView>
  </sheetViews>
  <sheetFormatPr defaultRowHeight="18.75"/>
  <sheetData>
    <row r="1" spans="1:12">
      <c r="A1" t="s">
        <v>3</v>
      </c>
      <c r="B1" t="s">
        <v>1</v>
      </c>
      <c r="C1" t="s">
        <v>2</v>
      </c>
      <c r="D1" t="s">
        <v>4</v>
      </c>
      <c r="E1" t="s">
        <v>34</v>
      </c>
      <c r="F1" t="s">
        <v>6</v>
      </c>
      <c r="G1" t="s">
        <v>7</v>
      </c>
      <c r="H1" t="s">
        <v>8</v>
      </c>
      <c r="I1" t="s">
        <v>9</v>
      </c>
      <c r="J1" t="s">
        <v>10</v>
      </c>
      <c r="K1" t="s">
        <v>11</v>
      </c>
      <c r="L1" t="s">
        <v>12</v>
      </c>
    </row>
    <row r="2" spans="1:12">
      <c r="A2">
        <v>1</v>
      </c>
      <c r="B2">
        <f>135+10.95/60</f>
        <v>135.1825</v>
      </c>
      <c r="C2">
        <f>34+21.13/60</f>
        <v>34.352166666666669</v>
      </c>
      <c r="D2">
        <v>5</v>
      </c>
      <c r="E2">
        <v>8</v>
      </c>
      <c r="G2">
        <v>21.2</v>
      </c>
      <c r="H2">
        <v>15.17</v>
      </c>
      <c r="I2">
        <v>15.08</v>
      </c>
      <c r="L2">
        <v>15.08</v>
      </c>
    </row>
    <row r="3" spans="1:12">
      <c r="A3">
        <f>A2+1</f>
        <v>2</v>
      </c>
      <c r="B3">
        <f>135+6.93/60</f>
        <v>135.1155</v>
      </c>
      <c r="C3">
        <f>34+20.83/60</f>
        <v>34.347166666666666</v>
      </c>
      <c r="D3">
        <v>5</v>
      </c>
      <c r="E3">
        <v>9</v>
      </c>
      <c r="G3">
        <v>16.600000000000001</v>
      </c>
      <c r="H3">
        <v>16.37</v>
      </c>
      <c r="I3">
        <v>16.149999999999999</v>
      </c>
      <c r="J3">
        <v>16.399999999999999</v>
      </c>
      <c r="K3">
        <v>16.43</v>
      </c>
      <c r="L3">
        <v>16.440000000000001</v>
      </c>
    </row>
    <row r="4" spans="1:12">
      <c r="A4">
        <f t="shared" ref="A4:A20" si="0">A3+1</f>
        <v>3</v>
      </c>
      <c r="B4">
        <f>135+1.97/60</f>
        <v>135.03283333333334</v>
      </c>
      <c r="C4">
        <f>34+20.83/60</f>
        <v>34.347166666666666</v>
      </c>
      <c r="D4">
        <v>5</v>
      </c>
      <c r="E4">
        <v>9</v>
      </c>
      <c r="G4">
        <v>16.5</v>
      </c>
      <c r="H4">
        <v>16.27</v>
      </c>
      <c r="I4">
        <v>15.89</v>
      </c>
      <c r="J4">
        <v>16.440000000000001</v>
      </c>
      <c r="K4">
        <v>16.52</v>
      </c>
      <c r="L4">
        <v>16.510000000000002</v>
      </c>
    </row>
    <row r="5" spans="1:12">
      <c r="A5">
        <f t="shared" si="0"/>
        <v>4</v>
      </c>
      <c r="B5">
        <f>134+57.78/60</f>
        <v>134.96299999999999</v>
      </c>
      <c r="C5">
        <f>34+20.83/60</f>
        <v>34.347166666666666</v>
      </c>
      <c r="D5">
        <v>5</v>
      </c>
      <c r="E5">
        <v>9</v>
      </c>
      <c r="G5">
        <v>16.600000000000001</v>
      </c>
      <c r="H5">
        <v>16.11</v>
      </c>
      <c r="I5">
        <v>15.43</v>
      </c>
      <c r="J5">
        <v>16.079999999999998</v>
      </c>
      <c r="K5">
        <v>16.38</v>
      </c>
      <c r="L5">
        <v>16.510000000000002</v>
      </c>
    </row>
    <row r="6" spans="1:12">
      <c r="A6">
        <f t="shared" si="0"/>
        <v>5</v>
      </c>
      <c r="B6">
        <f>135+0.95/60</f>
        <v>135.01583333333335</v>
      </c>
      <c r="C6">
        <f>34+27.5/60</f>
        <v>34.458333333333336</v>
      </c>
      <c r="D6">
        <v>5</v>
      </c>
      <c r="E6">
        <v>9</v>
      </c>
      <c r="G6">
        <v>16.2</v>
      </c>
      <c r="H6">
        <v>15.99</v>
      </c>
      <c r="I6">
        <v>15.87</v>
      </c>
      <c r="J6">
        <v>15.12</v>
      </c>
      <c r="K6">
        <v>15.6</v>
      </c>
      <c r="L6">
        <v>16.27</v>
      </c>
    </row>
    <row r="7" spans="1:12">
      <c r="A7">
        <f t="shared" si="0"/>
        <v>6</v>
      </c>
      <c r="B7">
        <f>135+3.51/60</f>
        <v>135.05850000000001</v>
      </c>
      <c r="C7">
        <f>34+33.78/60</f>
        <v>34.563000000000002</v>
      </c>
      <c r="D7">
        <v>5</v>
      </c>
      <c r="E7">
        <v>9</v>
      </c>
      <c r="G7">
        <v>16.2</v>
      </c>
      <c r="H7">
        <v>15.48</v>
      </c>
      <c r="I7">
        <v>15.49</v>
      </c>
      <c r="J7">
        <v>15.48</v>
      </c>
      <c r="K7">
        <v>15.46</v>
      </c>
      <c r="L7">
        <v>16.16</v>
      </c>
    </row>
    <row r="8" spans="1:12">
      <c r="A8">
        <f t="shared" si="0"/>
        <v>7</v>
      </c>
      <c r="B8">
        <f>135+7.57/60</f>
        <v>135.12616666666668</v>
      </c>
      <c r="C8">
        <f>34+32.65/60</f>
        <v>34.544166666666669</v>
      </c>
      <c r="D8">
        <v>5</v>
      </c>
      <c r="E8">
        <v>9</v>
      </c>
      <c r="G8">
        <v>15.6</v>
      </c>
      <c r="H8">
        <v>15.57</v>
      </c>
      <c r="I8">
        <v>15.57</v>
      </c>
      <c r="J8">
        <v>15.57</v>
      </c>
      <c r="K8">
        <v>15.57</v>
      </c>
      <c r="L8">
        <v>15.57</v>
      </c>
    </row>
    <row r="9" spans="1:12">
      <c r="A9">
        <f t="shared" si="0"/>
        <v>8</v>
      </c>
      <c r="B9">
        <f>135+10.73/60</f>
        <v>135.17883333333333</v>
      </c>
      <c r="C9">
        <f>34+29.95/60</f>
        <v>34.499166666666667</v>
      </c>
      <c r="D9">
        <v>5</v>
      </c>
      <c r="E9">
        <v>8</v>
      </c>
      <c r="G9">
        <v>17</v>
      </c>
      <c r="H9">
        <v>15.42</v>
      </c>
      <c r="I9">
        <v>15.38</v>
      </c>
      <c r="J9">
        <v>15.37</v>
      </c>
      <c r="K9">
        <v>15.4</v>
      </c>
      <c r="L9">
        <v>15.42</v>
      </c>
    </row>
    <row r="10" spans="1:12">
      <c r="A10">
        <f t="shared" si="0"/>
        <v>9</v>
      </c>
      <c r="B10">
        <f>135+13.83/60</f>
        <v>135.23050000000001</v>
      </c>
      <c r="C10">
        <f>34+27.43/60</f>
        <v>34.457166666666666</v>
      </c>
      <c r="D10">
        <v>5</v>
      </c>
      <c r="E10">
        <v>8</v>
      </c>
      <c r="G10">
        <v>18.5</v>
      </c>
      <c r="H10">
        <v>16.16</v>
      </c>
      <c r="I10">
        <v>15.14</v>
      </c>
      <c r="L10">
        <v>14.8</v>
      </c>
    </row>
    <row r="11" spans="1:12">
      <c r="A11">
        <f t="shared" si="0"/>
        <v>10</v>
      </c>
      <c r="B11">
        <f>135+10.83/60</f>
        <v>135.18049999999999</v>
      </c>
      <c r="C11">
        <f>34+24.45/60</f>
        <v>34.407499999999999</v>
      </c>
      <c r="D11">
        <v>5</v>
      </c>
      <c r="E11">
        <v>8</v>
      </c>
      <c r="G11">
        <v>18</v>
      </c>
      <c r="H11">
        <v>15.67</v>
      </c>
      <c r="I11">
        <v>15.08</v>
      </c>
      <c r="L11">
        <v>15.1</v>
      </c>
    </row>
    <row r="12" spans="1:12">
      <c r="A12">
        <f t="shared" si="0"/>
        <v>11</v>
      </c>
      <c r="B12">
        <f>135+16.88/60</f>
        <v>135.28133333333332</v>
      </c>
      <c r="C12">
        <f>34+25.08/60</f>
        <v>34.417999999999999</v>
      </c>
      <c r="D12">
        <v>5</v>
      </c>
      <c r="E12">
        <v>8</v>
      </c>
      <c r="G12">
        <v>19.7</v>
      </c>
      <c r="H12">
        <v>16.600000000000001</v>
      </c>
      <c r="I12">
        <v>14.91</v>
      </c>
      <c r="L12">
        <v>14.66</v>
      </c>
    </row>
    <row r="13" spans="1:12">
      <c r="A13">
        <f t="shared" si="0"/>
        <v>12</v>
      </c>
      <c r="B13">
        <f>135+16.83/60</f>
        <v>135.28049999999999</v>
      </c>
      <c r="C13">
        <f>34+30.36/60</f>
        <v>34.506</v>
      </c>
      <c r="D13">
        <v>5</v>
      </c>
      <c r="E13">
        <v>8</v>
      </c>
      <c r="G13">
        <v>19.8</v>
      </c>
      <c r="H13">
        <v>15.56</v>
      </c>
      <c r="I13">
        <v>14.97</v>
      </c>
      <c r="L13">
        <v>14.91</v>
      </c>
    </row>
    <row r="14" spans="1:12">
      <c r="A14">
        <f t="shared" si="0"/>
        <v>13</v>
      </c>
      <c r="B14">
        <f>135+22.73/60</f>
        <v>135.37883333333335</v>
      </c>
      <c r="C14">
        <f>34+32.59/60</f>
        <v>34.543166666666664</v>
      </c>
      <c r="D14">
        <v>5</v>
      </c>
      <c r="E14">
        <v>8</v>
      </c>
      <c r="G14">
        <v>19.600000000000001</v>
      </c>
      <c r="H14">
        <v>16.97</v>
      </c>
      <c r="I14">
        <v>14.23</v>
      </c>
      <c r="L14">
        <v>14.06</v>
      </c>
    </row>
    <row r="15" spans="1:12">
      <c r="A15">
        <f t="shared" si="0"/>
        <v>14</v>
      </c>
      <c r="B15">
        <f>135+19.39/60</f>
        <v>135.32316666666668</v>
      </c>
      <c r="C15">
        <f>34+32.98/60</f>
        <v>34.549666666666667</v>
      </c>
      <c r="D15">
        <v>5</v>
      </c>
      <c r="E15">
        <v>8</v>
      </c>
      <c r="G15">
        <v>18.899999999999999</v>
      </c>
      <c r="H15">
        <v>16.54</v>
      </c>
      <c r="I15">
        <v>14.88</v>
      </c>
      <c r="L15">
        <v>14.78</v>
      </c>
    </row>
    <row r="16" spans="1:12">
      <c r="A16">
        <f t="shared" si="0"/>
        <v>15</v>
      </c>
      <c r="B16">
        <f>135+17.75/60</f>
        <v>135.29583333333332</v>
      </c>
      <c r="C16">
        <f>34+36/60</f>
        <v>34.6</v>
      </c>
      <c r="D16">
        <v>5</v>
      </c>
      <c r="E16">
        <v>8</v>
      </c>
      <c r="G16">
        <v>18.2</v>
      </c>
      <c r="H16">
        <v>16.559999999999999</v>
      </c>
      <c r="I16">
        <v>15.05</v>
      </c>
      <c r="L16">
        <v>14.86</v>
      </c>
    </row>
    <row r="17" spans="1:12">
      <c r="A17">
        <f t="shared" si="0"/>
        <v>16</v>
      </c>
      <c r="B17">
        <f>135+15.3/60</f>
        <v>135.255</v>
      </c>
      <c r="C17">
        <f>34+38.03/60</f>
        <v>34.633833333333335</v>
      </c>
      <c r="D17">
        <v>5</v>
      </c>
      <c r="E17">
        <v>8</v>
      </c>
      <c r="G17">
        <v>17.899999999999999</v>
      </c>
      <c r="H17">
        <v>16.55</v>
      </c>
      <c r="I17">
        <v>14.57</v>
      </c>
      <c r="L17">
        <v>14.04</v>
      </c>
    </row>
    <row r="18" spans="1:12">
      <c r="A18">
        <f t="shared" si="0"/>
        <v>17</v>
      </c>
      <c r="B18">
        <f>135+22.92/60</f>
        <v>135.38200000000001</v>
      </c>
      <c r="C18">
        <f>34+36.2/60</f>
        <v>34.603333333333332</v>
      </c>
      <c r="D18">
        <v>5</v>
      </c>
      <c r="E18">
        <v>8</v>
      </c>
      <c r="G18">
        <v>20</v>
      </c>
      <c r="H18">
        <v>18.079999999999998</v>
      </c>
      <c r="I18">
        <v>14.04</v>
      </c>
      <c r="L18">
        <v>14</v>
      </c>
    </row>
    <row r="19" spans="1:12">
      <c r="A19">
        <f t="shared" si="0"/>
        <v>18</v>
      </c>
      <c r="B19">
        <f>135+19.83/60</f>
        <v>135.3305</v>
      </c>
      <c r="C19">
        <f>34+40.2/60</f>
        <v>34.67</v>
      </c>
      <c r="D19">
        <v>5</v>
      </c>
      <c r="E19">
        <v>8</v>
      </c>
      <c r="G19">
        <v>18.899999999999999</v>
      </c>
      <c r="H19">
        <v>17.690000000000001</v>
      </c>
      <c r="I19">
        <v>14.42</v>
      </c>
      <c r="L19">
        <v>14.15</v>
      </c>
    </row>
    <row r="20" spans="1:12">
      <c r="A20">
        <f t="shared" si="0"/>
        <v>19</v>
      </c>
      <c r="B20">
        <f>135+19.83/60</f>
        <v>135.3305</v>
      </c>
      <c r="C20">
        <f>34+28.2/60</f>
        <v>34.47</v>
      </c>
      <c r="D20">
        <v>5</v>
      </c>
      <c r="E20">
        <v>8</v>
      </c>
      <c r="G20">
        <v>19.5</v>
      </c>
      <c r="H20">
        <v>16.46</v>
      </c>
      <c r="I20">
        <v>14.26</v>
      </c>
      <c r="L20">
        <v>14.24</v>
      </c>
    </row>
    <row r="21" spans="1:12">
      <c r="A21">
        <f>A20+1</f>
        <v>20</v>
      </c>
      <c r="B21">
        <f>135+11.05/60</f>
        <v>135.18416666666667</v>
      </c>
      <c r="C21">
        <f>34+35.6/60</f>
        <v>34.593333333333334</v>
      </c>
      <c r="D21">
        <v>5</v>
      </c>
      <c r="E21">
        <v>8</v>
      </c>
      <c r="G21">
        <v>18.100000000000001</v>
      </c>
      <c r="H21">
        <v>16.079999999999998</v>
      </c>
      <c r="I21">
        <v>15.64</v>
      </c>
      <c r="J21">
        <v>15.31</v>
      </c>
      <c r="L21">
        <v>15.31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21"/>
  <sheetViews>
    <sheetView workbookViewId="0">
      <selection activeCell="L22" sqref="L22"/>
    </sheetView>
  </sheetViews>
  <sheetFormatPr defaultRowHeight="18.75"/>
  <sheetData>
    <row r="1" spans="1:12">
      <c r="A1" t="s">
        <v>0</v>
      </c>
      <c r="B1" t="s">
        <v>1</v>
      </c>
      <c r="C1" t="s">
        <v>2</v>
      </c>
      <c r="D1" t="s">
        <v>35</v>
      </c>
      <c r="E1" t="s">
        <v>34</v>
      </c>
      <c r="F1" t="s">
        <v>23</v>
      </c>
      <c r="G1" t="s">
        <v>16</v>
      </c>
      <c r="H1" t="s">
        <v>24</v>
      </c>
      <c r="I1" t="s">
        <v>9</v>
      </c>
      <c r="J1" t="s">
        <v>19</v>
      </c>
      <c r="K1" t="s">
        <v>11</v>
      </c>
      <c r="L1" t="s">
        <v>25</v>
      </c>
    </row>
    <row r="2" spans="1:12">
      <c r="A2">
        <v>1</v>
      </c>
      <c r="B2">
        <f>135+10.95/60</f>
        <v>135.1825</v>
      </c>
      <c r="C2">
        <f>34+21.13/60</f>
        <v>34.352166666666669</v>
      </c>
      <c r="D2">
        <v>6</v>
      </c>
      <c r="E2">
        <v>5</v>
      </c>
      <c r="G2">
        <v>20.5</v>
      </c>
      <c r="H2">
        <v>18.45</v>
      </c>
      <c r="I2">
        <v>18.440000000000001</v>
      </c>
      <c r="L2">
        <v>18.46</v>
      </c>
    </row>
    <row r="3" spans="1:12">
      <c r="A3">
        <f>A2+1</f>
        <v>2</v>
      </c>
      <c r="B3">
        <f>135+6.93/60</f>
        <v>135.1155</v>
      </c>
      <c r="C3">
        <f>34+20.83/60</f>
        <v>34.347166666666666</v>
      </c>
      <c r="D3">
        <v>6</v>
      </c>
      <c r="E3">
        <v>6</v>
      </c>
      <c r="G3">
        <v>18.8</v>
      </c>
      <c r="H3">
        <v>18.95</v>
      </c>
      <c r="I3">
        <v>18.48</v>
      </c>
      <c r="J3">
        <v>18.43</v>
      </c>
      <c r="K3">
        <v>18.32</v>
      </c>
      <c r="L3">
        <v>18.29</v>
      </c>
    </row>
    <row r="4" spans="1:12">
      <c r="A4">
        <f t="shared" ref="A4:A20" si="0">A3+1</f>
        <v>3</v>
      </c>
      <c r="B4">
        <f>135+1.97/60</f>
        <v>135.03283333333334</v>
      </c>
      <c r="C4">
        <f>34+20.83/60</f>
        <v>34.347166666666666</v>
      </c>
      <c r="D4">
        <v>6</v>
      </c>
      <c r="E4">
        <v>6</v>
      </c>
      <c r="G4">
        <v>19.100000000000001</v>
      </c>
      <c r="H4">
        <v>18.91</v>
      </c>
      <c r="I4">
        <v>18.63</v>
      </c>
      <c r="J4">
        <v>18.329999999999998</v>
      </c>
      <c r="K4">
        <v>18.05</v>
      </c>
      <c r="L4">
        <v>17.16</v>
      </c>
    </row>
    <row r="5" spans="1:12">
      <c r="A5">
        <f t="shared" si="0"/>
        <v>4</v>
      </c>
      <c r="B5">
        <f>134+57.78/60</f>
        <v>134.96299999999999</v>
      </c>
      <c r="C5">
        <f>34+20.83/60</f>
        <v>34.347166666666666</v>
      </c>
      <c r="D5">
        <v>6</v>
      </c>
      <c r="E5">
        <v>6</v>
      </c>
      <c r="G5">
        <v>19.600000000000001</v>
      </c>
      <c r="H5">
        <v>19.63</v>
      </c>
      <c r="I5">
        <v>18.95</v>
      </c>
      <c r="J5">
        <v>18.52</v>
      </c>
      <c r="K5">
        <v>18.489999999999998</v>
      </c>
      <c r="L5">
        <v>16.84</v>
      </c>
    </row>
    <row r="6" spans="1:12">
      <c r="A6">
        <f t="shared" si="0"/>
        <v>5</v>
      </c>
      <c r="B6">
        <f>135+0.95/60</f>
        <v>135.01583333333335</v>
      </c>
      <c r="C6">
        <f>34+27.5/60</f>
        <v>34.458333333333336</v>
      </c>
      <c r="D6">
        <v>6</v>
      </c>
      <c r="E6">
        <v>6</v>
      </c>
      <c r="G6">
        <v>20</v>
      </c>
      <c r="H6">
        <v>19.77</v>
      </c>
      <c r="I6">
        <v>19.190000000000001</v>
      </c>
      <c r="J6">
        <v>19.12</v>
      </c>
      <c r="K6">
        <v>18.68</v>
      </c>
      <c r="L6">
        <v>17.47</v>
      </c>
    </row>
    <row r="7" spans="1:12">
      <c r="A7">
        <f t="shared" si="0"/>
        <v>6</v>
      </c>
      <c r="B7">
        <f>135+3.51/60</f>
        <v>135.05850000000001</v>
      </c>
      <c r="C7">
        <f>34+33.78/60</f>
        <v>34.563000000000002</v>
      </c>
      <c r="D7">
        <v>6</v>
      </c>
      <c r="E7">
        <v>6</v>
      </c>
      <c r="G7">
        <v>19.399999999999999</v>
      </c>
      <c r="H7">
        <v>19.34</v>
      </c>
      <c r="I7">
        <v>19.36</v>
      </c>
      <c r="J7">
        <v>19.02</v>
      </c>
      <c r="K7">
        <v>18.350000000000001</v>
      </c>
      <c r="L7">
        <v>17.79</v>
      </c>
    </row>
    <row r="8" spans="1:12">
      <c r="A8">
        <f t="shared" si="0"/>
        <v>7</v>
      </c>
      <c r="B8">
        <f>135+7.57/60</f>
        <v>135.12616666666668</v>
      </c>
      <c r="C8">
        <f>34+32.65/60</f>
        <v>34.544166666666669</v>
      </c>
      <c r="D8">
        <v>6</v>
      </c>
      <c r="E8">
        <v>6</v>
      </c>
      <c r="G8">
        <v>19.600000000000001</v>
      </c>
      <c r="H8">
        <v>18.84</v>
      </c>
      <c r="I8">
        <v>18.73</v>
      </c>
      <c r="J8">
        <v>18.71</v>
      </c>
      <c r="K8">
        <v>18.64</v>
      </c>
      <c r="L8">
        <v>18.329999999999998</v>
      </c>
    </row>
    <row r="9" spans="1:12">
      <c r="A9">
        <f t="shared" si="0"/>
        <v>8</v>
      </c>
      <c r="B9">
        <f>135+10.73/60</f>
        <v>135.17883333333333</v>
      </c>
      <c r="C9">
        <f>34+29.95/60</f>
        <v>34.499166666666667</v>
      </c>
      <c r="D9">
        <v>6</v>
      </c>
      <c r="E9">
        <v>5</v>
      </c>
      <c r="G9">
        <v>20.5</v>
      </c>
      <c r="H9">
        <v>19.13</v>
      </c>
      <c r="I9">
        <v>18.899999999999999</v>
      </c>
      <c r="J9">
        <v>18.739999999999998</v>
      </c>
      <c r="K9">
        <v>18.600000000000001</v>
      </c>
      <c r="L9">
        <v>18.57</v>
      </c>
    </row>
    <row r="10" spans="1:12">
      <c r="A10">
        <f t="shared" si="0"/>
        <v>9</v>
      </c>
      <c r="B10">
        <f>135+13.83/60</f>
        <v>135.23050000000001</v>
      </c>
      <c r="C10">
        <f>34+27.43/60</f>
        <v>34.457166666666666</v>
      </c>
      <c r="D10">
        <v>6</v>
      </c>
      <c r="E10">
        <v>5</v>
      </c>
      <c r="G10">
        <v>20</v>
      </c>
      <c r="H10">
        <v>19.350000000000001</v>
      </c>
      <c r="I10">
        <v>18.77</v>
      </c>
      <c r="L10">
        <v>18.66</v>
      </c>
    </row>
    <row r="11" spans="1:12">
      <c r="A11">
        <f t="shared" si="0"/>
        <v>10</v>
      </c>
      <c r="B11">
        <f>135+10.83/60</f>
        <v>135.18049999999999</v>
      </c>
      <c r="C11">
        <f>34+24.45/60</f>
        <v>34.407499999999999</v>
      </c>
      <c r="D11">
        <v>6</v>
      </c>
      <c r="E11">
        <v>5</v>
      </c>
      <c r="G11">
        <v>20.2</v>
      </c>
      <c r="H11">
        <v>19.63</v>
      </c>
      <c r="I11">
        <v>18.600000000000001</v>
      </c>
      <c r="L11">
        <v>18.37</v>
      </c>
    </row>
    <row r="12" spans="1:12">
      <c r="A12">
        <f t="shared" si="0"/>
        <v>11</v>
      </c>
      <c r="B12">
        <f>135+16.88/60</f>
        <v>135.28133333333332</v>
      </c>
      <c r="C12">
        <f>34+25.08/60</f>
        <v>34.417999999999999</v>
      </c>
      <c r="D12">
        <v>6</v>
      </c>
      <c r="E12">
        <v>5</v>
      </c>
      <c r="G12">
        <v>20.3</v>
      </c>
      <c r="H12">
        <v>18.829999999999998</v>
      </c>
      <c r="I12">
        <v>18.13</v>
      </c>
      <c r="L12">
        <v>18.13</v>
      </c>
    </row>
    <row r="13" spans="1:12">
      <c r="A13">
        <f t="shared" si="0"/>
        <v>12</v>
      </c>
      <c r="B13">
        <f>135+16.83/60</f>
        <v>135.28049999999999</v>
      </c>
      <c r="C13">
        <f>34+30.36/60</f>
        <v>34.506</v>
      </c>
      <c r="D13">
        <v>6</v>
      </c>
      <c r="E13">
        <v>5</v>
      </c>
      <c r="G13">
        <v>21.3</v>
      </c>
      <c r="H13">
        <v>19.62</v>
      </c>
      <c r="I13">
        <v>18.760000000000002</v>
      </c>
      <c r="L13">
        <v>18.670000000000002</v>
      </c>
    </row>
    <row r="14" spans="1:12">
      <c r="A14">
        <f t="shared" si="0"/>
        <v>13</v>
      </c>
      <c r="B14">
        <f>135+22.73/60</f>
        <v>135.37883333333335</v>
      </c>
      <c r="C14">
        <f>34+32.59/60</f>
        <v>34.543166666666664</v>
      </c>
      <c r="D14">
        <v>6</v>
      </c>
      <c r="E14">
        <v>5</v>
      </c>
      <c r="G14">
        <v>21.4</v>
      </c>
      <c r="H14">
        <v>18.739999999999998</v>
      </c>
      <c r="I14">
        <v>17.68</v>
      </c>
      <c r="L14">
        <v>17.5</v>
      </c>
    </row>
    <row r="15" spans="1:12">
      <c r="A15">
        <f t="shared" si="0"/>
        <v>14</v>
      </c>
      <c r="B15">
        <f>135+19.39/60</f>
        <v>135.32316666666668</v>
      </c>
      <c r="C15">
        <f>34+32.98/60</f>
        <v>34.549666666666667</v>
      </c>
      <c r="D15">
        <v>6</v>
      </c>
      <c r="E15">
        <v>5</v>
      </c>
      <c r="G15">
        <v>21.5</v>
      </c>
      <c r="H15">
        <v>19.66</v>
      </c>
      <c r="I15">
        <v>18.71</v>
      </c>
      <c r="L15">
        <v>18.63</v>
      </c>
    </row>
    <row r="16" spans="1:12">
      <c r="A16">
        <f t="shared" si="0"/>
        <v>15</v>
      </c>
      <c r="B16">
        <f>135+17.75/60</f>
        <v>135.29583333333332</v>
      </c>
      <c r="C16">
        <f>34+36/60</f>
        <v>34.6</v>
      </c>
      <c r="D16">
        <v>6</v>
      </c>
      <c r="E16">
        <v>5</v>
      </c>
      <c r="G16">
        <v>20.399999999999999</v>
      </c>
      <c r="H16">
        <v>19.73</v>
      </c>
      <c r="I16">
        <v>18.75</v>
      </c>
      <c r="L16">
        <v>18.64</v>
      </c>
    </row>
    <row r="17" spans="1:12">
      <c r="A17">
        <f t="shared" si="0"/>
        <v>16</v>
      </c>
      <c r="B17">
        <f>135+15.3/60</f>
        <v>135.255</v>
      </c>
      <c r="C17">
        <f>34+38.03/60</f>
        <v>34.633833333333335</v>
      </c>
      <c r="D17">
        <v>6</v>
      </c>
      <c r="E17">
        <v>5</v>
      </c>
      <c r="G17">
        <v>20.6</v>
      </c>
      <c r="H17">
        <v>19.72</v>
      </c>
      <c r="I17">
        <v>18.75</v>
      </c>
      <c r="L17">
        <v>17.98</v>
      </c>
    </row>
    <row r="18" spans="1:12">
      <c r="A18">
        <f t="shared" si="0"/>
        <v>17</v>
      </c>
      <c r="B18">
        <f>135+22.92/60</f>
        <v>135.38200000000001</v>
      </c>
      <c r="C18">
        <f>34+36.2/60</f>
        <v>34.603333333333332</v>
      </c>
      <c r="D18">
        <v>6</v>
      </c>
      <c r="E18">
        <v>5</v>
      </c>
      <c r="G18">
        <v>20.5</v>
      </c>
      <c r="H18">
        <v>18.84</v>
      </c>
      <c r="I18">
        <v>18.579999999999998</v>
      </c>
      <c r="L18">
        <v>18.52</v>
      </c>
    </row>
    <row r="19" spans="1:12">
      <c r="A19">
        <f t="shared" si="0"/>
        <v>18</v>
      </c>
      <c r="B19">
        <f>135+19.83/60</f>
        <v>135.3305</v>
      </c>
      <c r="C19">
        <f>34+40.2/60</f>
        <v>34.67</v>
      </c>
      <c r="D19">
        <v>6</v>
      </c>
      <c r="E19">
        <v>5</v>
      </c>
      <c r="G19">
        <v>21</v>
      </c>
      <c r="H19">
        <v>18.670000000000002</v>
      </c>
      <c r="I19">
        <v>18.510000000000002</v>
      </c>
      <c r="L19">
        <v>17.63</v>
      </c>
    </row>
    <row r="20" spans="1:12">
      <c r="A20">
        <f t="shared" si="0"/>
        <v>19</v>
      </c>
      <c r="B20">
        <f>135+19.83/60</f>
        <v>135.3305</v>
      </c>
      <c r="C20">
        <f>34+28.2/60</f>
        <v>34.47</v>
      </c>
      <c r="D20">
        <v>6</v>
      </c>
      <c r="E20">
        <v>5</v>
      </c>
      <c r="G20">
        <v>20.399999999999999</v>
      </c>
      <c r="H20">
        <v>17.62</v>
      </c>
      <c r="I20">
        <v>17.34</v>
      </c>
      <c r="L20">
        <v>17.34</v>
      </c>
    </row>
    <row r="21" spans="1:12">
      <c r="A21">
        <f>A20+1</f>
        <v>20</v>
      </c>
      <c r="B21">
        <f>135+11.05/60</f>
        <v>135.18416666666667</v>
      </c>
      <c r="C21">
        <f>34+35.6/60</f>
        <v>34.593333333333334</v>
      </c>
      <c r="D21">
        <v>6</v>
      </c>
      <c r="E21">
        <v>5</v>
      </c>
      <c r="G21">
        <v>19.8</v>
      </c>
      <c r="H21">
        <v>19.09</v>
      </c>
      <c r="I21">
        <v>18.66</v>
      </c>
      <c r="J21">
        <v>18.59</v>
      </c>
      <c r="L21">
        <v>18.59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21"/>
  <sheetViews>
    <sheetView workbookViewId="0">
      <selection activeCell="H27" sqref="H27"/>
    </sheetView>
  </sheetViews>
  <sheetFormatPr defaultRowHeight="18.75"/>
  <sheetData>
    <row r="1" spans="1:12">
      <c r="A1" t="s">
        <v>0</v>
      </c>
      <c r="B1" t="s">
        <v>1</v>
      </c>
      <c r="C1" t="s">
        <v>2</v>
      </c>
      <c r="D1" t="s">
        <v>4</v>
      </c>
      <c r="E1" t="s">
        <v>5</v>
      </c>
      <c r="F1" t="s">
        <v>15</v>
      </c>
      <c r="G1" t="s">
        <v>16</v>
      </c>
      <c r="H1" t="s">
        <v>17</v>
      </c>
      <c r="I1" t="s">
        <v>18</v>
      </c>
      <c r="J1" t="s">
        <v>19</v>
      </c>
      <c r="K1" t="s">
        <v>11</v>
      </c>
      <c r="L1" t="s">
        <v>20</v>
      </c>
    </row>
    <row r="2" spans="1:12">
      <c r="A2">
        <v>1</v>
      </c>
      <c r="B2">
        <f>135+10.95/60</f>
        <v>135.1825</v>
      </c>
      <c r="C2">
        <f>34+21.13/60</f>
        <v>34.352166666666669</v>
      </c>
      <c r="D2">
        <v>7</v>
      </c>
      <c r="E2">
        <v>6</v>
      </c>
      <c r="G2">
        <v>26</v>
      </c>
      <c r="H2">
        <v>22.5</v>
      </c>
      <c r="I2">
        <v>21.9</v>
      </c>
      <c r="L2">
        <v>21.84</v>
      </c>
    </row>
    <row r="3" spans="1:12">
      <c r="A3">
        <f>A2+1</f>
        <v>2</v>
      </c>
      <c r="B3">
        <f>135+6.93/60</f>
        <v>135.1155</v>
      </c>
      <c r="C3">
        <f>34+20.83/60</f>
        <v>34.347166666666666</v>
      </c>
      <c r="D3">
        <v>7</v>
      </c>
      <c r="E3">
        <v>7</v>
      </c>
      <c r="G3">
        <v>22.1</v>
      </c>
      <c r="H3">
        <v>21.99</v>
      </c>
      <c r="I3">
        <v>21.79</v>
      </c>
      <c r="J3">
        <v>21.52</v>
      </c>
      <c r="K3">
        <v>21.32</v>
      </c>
      <c r="L3">
        <v>21.25</v>
      </c>
    </row>
    <row r="4" spans="1:12">
      <c r="A4">
        <f t="shared" ref="A4:A20" si="0">A3+1</f>
        <v>3</v>
      </c>
      <c r="B4">
        <f>135+1.97/60</f>
        <v>135.03283333333334</v>
      </c>
      <c r="C4">
        <f>34+20.83/60</f>
        <v>34.347166666666666</v>
      </c>
      <c r="D4">
        <v>7</v>
      </c>
      <c r="E4">
        <v>6</v>
      </c>
      <c r="G4">
        <v>23</v>
      </c>
      <c r="H4">
        <v>22.02</v>
      </c>
      <c r="I4">
        <v>21.88</v>
      </c>
      <c r="J4">
        <v>21.57</v>
      </c>
      <c r="K4">
        <v>20.71</v>
      </c>
      <c r="L4">
        <v>20.65</v>
      </c>
    </row>
    <row r="5" spans="1:12">
      <c r="A5">
        <f t="shared" si="0"/>
        <v>4</v>
      </c>
      <c r="B5">
        <f>134+57.78/60</f>
        <v>134.96299999999999</v>
      </c>
      <c r="C5">
        <f>34+20.83/60</f>
        <v>34.347166666666666</v>
      </c>
      <c r="D5">
        <v>7</v>
      </c>
      <c r="E5">
        <v>7</v>
      </c>
      <c r="G5">
        <v>22.5</v>
      </c>
      <c r="H5">
        <v>22.46</v>
      </c>
      <c r="I5">
        <v>21.46</v>
      </c>
      <c r="J5">
        <v>21.23</v>
      </c>
      <c r="K5">
        <v>21.29</v>
      </c>
      <c r="L5">
        <v>19.87</v>
      </c>
    </row>
    <row r="6" spans="1:12">
      <c r="A6">
        <f t="shared" si="0"/>
        <v>5</v>
      </c>
      <c r="B6">
        <f>135+0.95/60</f>
        <v>135.01583333333335</v>
      </c>
      <c r="C6">
        <f>34+27.5/60</f>
        <v>34.458333333333336</v>
      </c>
      <c r="D6">
        <v>7</v>
      </c>
      <c r="E6">
        <v>7</v>
      </c>
      <c r="G6">
        <v>22.5</v>
      </c>
      <c r="H6">
        <v>22.54</v>
      </c>
      <c r="I6">
        <v>22.49</v>
      </c>
      <c r="J6">
        <v>21.69</v>
      </c>
      <c r="K6">
        <v>21.17</v>
      </c>
      <c r="L6">
        <v>20.7</v>
      </c>
    </row>
    <row r="7" spans="1:12">
      <c r="A7">
        <f t="shared" si="0"/>
        <v>6</v>
      </c>
      <c r="B7">
        <f>135+3.51/60</f>
        <v>135.05850000000001</v>
      </c>
      <c r="C7">
        <f>34+33.78/60</f>
        <v>34.563000000000002</v>
      </c>
      <c r="D7">
        <v>7</v>
      </c>
      <c r="E7">
        <v>7</v>
      </c>
      <c r="G7">
        <v>21.8</v>
      </c>
      <c r="H7">
        <v>21.89</v>
      </c>
      <c r="I7">
        <v>21.78</v>
      </c>
      <c r="J7">
        <v>21.33</v>
      </c>
      <c r="K7">
        <v>21.29</v>
      </c>
      <c r="L7">
        <v>20.75</v>
      </c>
    </row>
    <row r="8" spans="1:12">
      <c r="A8">
        <f t="shared" si="0"/>
        <v>7</v>
      </c>
      <c r="B8">
        <f>135+7.57/60</f>
        <v>135.12616666666668</v>
      </c>
      <c r="C8">
        <f>34+32.65/60</f>
        <v>34.544166666666669</v>
      </c>
      <c r="D8">
        <v>7</v>
      </c>
      <c r="E8">
        <v>7</v>
      </c>
      <c r="G8">
        <v>23.4</v>
      </c>
      <c r="H8">
        <v>21.41</v>
      </c>
      <c r="I8">
        <v>21.25</v>
      </c>
      <c r="J8">
        <v>21.12</v>
      </c>
      <c r="K8">
        <v>20.98</v>
      </c>
      <c r="L8">
        <v>20.84</v>
      </c>
    </row>
    <row r="9" spans="1:12">
      <c r="A9">
        <f t="shared" si="0"/>
        <v>8</v>
      </c>
      <c r="B9">
        <f>135+10.73/60</f>
        <v>135.17883333333333</v>
      </c>
      <c r="C9">
        <f>34+29.95/60</f>
        <v>34.499166666666667</v>
      </c>
      <c r="D9">
        <v>7</v>
      </c>
      <c r="E9">
        <v>6</v>
      </c>
      <c r="G9">
        <v>24</v>
      </c>
      <c r="H9">
        <v>21.8</v>
      </c>
      <c r="I9">
        <v>21.35</v>
      </c>
      <c r="J9">
        <v>21.01</v>
      </c>
      <c r="K9">
        <v>20.85</v>
      </c>
      <c r="L9">
        <v>20.89</v>
      </c>
    </row>
    <row r="10" spans="1:12">
      <c r="A10">
        <f t="shared" si="0"/>
        <v>9</v>
      </c>
      <c r="B10">
        <f>135+13.83/60</f>
        <v>135.23050000000001</v>
      </c>
      <c r="C10">
        <f>34+27.43/60</f>
        <v>34.457166666666666</v>
      </c>
      <c r="D10">
        <v>7</v>
      </c>
      <c r="E10">
        <v>6</v>
      </c>
      <c r="G10">
        <v>23.5</v>
      </c>
      <c r="H10">
        <v>22.25</v>
      </c>
      <c r="I10">
        <v>21.92</v>
      </c>
      <c r="L10">
        <v>21.59</v>
      </c>
    </row>
    <row r="11" spans="1:12">
      <c r="A11">
        <f t="shared" si="0"/>
        <v>10</v>
      </c>
      <c r="B11">
        <f>135+10.83/60</f>
        <v>135.18049999999999</v>
      </c>
      <c r="C11">
        <f>34+24.45/60</f>
        <v>34.407499999999999</v>
      </c>
      <c r="D11">
        <v>7</v>
      </c>
      <c r="E11">
        <v>6</v>
      </c>
      <c r="G11">
        <v>23.5</v>
      </c>
      <c r="H11">
        <v>22.45</v>
      </c>
      <c r="I11">
        <v>21.8</v>
      </c>
      <c r="L11">
        <v>21.51</v>
      </c>
    </row>
    <row r="12" spans="1:12">
      <c r="A12">
        <f t="shared" si="0"/>
        <v>11</v>
      </c>
      <c r="B12">
        <f>135+16.88/60</f>
        <v>135.28133333333332</v>
      </c>
      <c r="C12">
        <f>34+25.08/60</f>
        <v>34.417999999999999</v>
      </c>
      <c r="D12">
        <v>7</v>
      </c>
      <c r="E12">
        <v>6</v>
      </c>
      <c r="G12">
        <v>24.8</v>
      </c>
      <c r="H12">
        <v>23.15</v>
      </c>
      <c r="I12">
        <v>21.4</v>
      </c>
      <c r="L12">
        <v>21.4</v>
      </c>
    </row>
    <row r="13" spans="1:12">
      <c r="A13">
        <f t="shared" si="0"/>
        <v>12</v>
      </c>
      <c r="B13">
        <f>135+16.83/60</f>
        <v>135.28049999999999</v>
      </c>
      <c r="C13">
        <f>34+30.36/60</f>
        <v>34.506</v>
      </c>
      <c r="D13">
        <v>7</v>
      </c>
      <c r="E13">
        <v>6</v>
      </c>
      <c r="G13">
        <v>25.5</v>
      </c>
      <c r="H13">
        <v>22.48</v>
      </c>
      <c r="I13">
        <v>22.13</v>
      </c>
      <c r="L13">
        <v>20.86</v>
      </c>
    </row>
    <row r="14" spans="1:12">
      <c r="A14">
        <f t="shared" si="0"/>
        <v>13</v>
      </c>
      <c r="B14">
        <f>135+22.73/60</f>
        <v>135.37883333333335</v>
      </c>
      <c r="C14">
        <f>34+32.59/60</f>
        <v>34.543166666666664</v>
      </c>
      <c r="D14">
        <v>7</v>
      </c>
      <c r="E14">
        <v>6</v>
      </c>
      <c r="G14">
        <v>27</v>
      </c>
      <c r="H14">
        <v>23.59</v>
      </c>
      <c r="I14">
        <v>21.8</v>
      </c>
      <c r="L14">
        <v>21.24</v>
      </c>
    </row>
    <row r="15" spans="1:12">
      <c r="A15">
        <f t="shared" si="0"/>
        <v>14</v>
      </c>
      <c r="B15">
        <f>135+19.39/60</f>
        <v>135.32316666666668</v>
      </c>
      <c r="C15">
        <f>34+32.98/60</f>
        <v>34.549666666666667</v>
      </c>
      <c r="D15">
        <v>7</v>
      </c>
      <c r="E15">
        <v>6</v>
      </c>
      <c r="G15">
        <v>27.3</v>
      </c>
      <c r="H15">
        <v>22.08</v>
      </c>
      <c r="I15">
        <v>20.55</v>
      </c>
      <c r="L15">
        <v>19.399999999999999</v>
      </c>
    </row>
    <row r="16" spans="1:12">
      <c r="A16">
        <f t="shared" si="0"/>
        <v>15</v>
      </c>
      <c r="B16">
        <f>135+17.75/60</f>
        <v>135.29583333333332</v>
      </c>
      <c r="C16">
        <f>34+36/60</f>
        <v>34.6</v>
      </c>
      <c r="D16">
        <v>7</v>
      </c>
      <c r="E16">
        <v>6</v>
      </c>
      <c r="G16">
        <v>27.5</v>
      </c>
      <c r="H16">
        <v>23.44</v>
      </c>
      <c r="I16">
        <v>21.34</v>
      </c>
      <c r="L16">
        <v>19.690000000000001</v>
      </c>
    </row>
    <row r="17" spans="1:12">
      <c r="A17">
        <f t="shared" si="0"/>
        <v>16</v>
      </c>
      <c r="B17">
        <f>135+15.3/60</f>
        <v>135.255</v>
      </c>
      <c r="C17">
        <f>34+38.03/60</f>
        <v>34.633833333333335</v>
      </c>
      <c r="D17">
        <v>7</v>
      </c>
      <c r="E17">
        <v>6</v>
      </c>
      <c r="G17">
        <v>27</v>
      </c>
      <c r="H17">
        <v>23.82</v>
      </c>
      <c r="I17">
        <v>21.47</v>
      </c>
      <c r="L17">
        <v>19.86</v>
      </c>
    </row>
    <row r="18" spans="1:12">
      <c r="A18">
        <f t="shared" si="0"/>
        <v>17</v>
      </c>
      <c r="B18">
        <f>135+22.92/60</f>
        <v>135.38200000000001</v>
      </c>
      <c r="C18">
        <f>34+36.2/60</f>
        <v>34.603333333333332</v>
      </c>
      <c r="D18">
        <v>7</v>
      </c>
      <c r="E18">
        <v>6</v>
      </c>
      <c r="G18">
        <v>27</v>
      </c>
      <c r="H18">
        <v>22.48</v>
      </c>
      <c r="I18">
        <v>20.91</v>
      </c>
      <c r="L18">
        <v>20.83</v>
      </c>
    </row>
    <row r="19" spans="1:12">
      <c r="A19">
        <f t="shared" si="0"/>
        <v>18</v>
      </c>
      <c r="B19">
        <f>135+19.83/60</f>
        <v>135.3305</v>
      </c>
      <c r="C19">
        <f>34+40.2/60</f>
        <v>34.67</v>
      </c>
      <c r="D19">
        <v>7</v>
      </c>
      <c r="E19">
        <v>6</v>
      </c>
      <c r="G19">
        <v>27</v>
      </c>
      <c r="H19">
        <v>22.99</v>
      </c>
      <c r="I19">
        <v>20.02</v>
      </c>
      <c r="L19">
        <v>19.489999999999998</v>
      </c>
    </row>
    <row r="20" spans="1:12">
      <c r="A20">
        <f t="shared" si="0"/>
        <v>19</v>
      </c>
      <c r="B20">
        <f>135+19.83/60</f>
        <v>135.3305</v>
      </c>
      <c r="C20">
        <f>34+28.2/60</f>
        <v>34.47</v>
      </c>
      <c r="D20">
        <v>7</v>
      </c>
      <c r="E20">
        <v>6</v>
      </c>
      <c r="G20">
        <v>27.2</v>
      </c>
      <c r="H20">
        <v>22.86</v>
      </c>
      <c r="I20">
        <v>20.37</v>
      </c>
      <c r="L20">
        <v>20.309999999999999</v>
      </c>
    </row>
    <row r="21" spans="1:12">
      <c r="A21">
        <f>A20+1</f>
        <v>20</v>
      </c>
      <c r="B21">
        <f>135+11.05/60</f>
        <v>135.18416666666667</v>
      </c>
      <c r="C21">
        <f>34+35.6/60</f>
        <v>34.593333333333334</v>
      </c>
      <c r="D21">
        <v>7</v>
      </c>
      <c r="E21">
        <v>6</v>
      </c>
      <c r="G21">
        <v>25.3</v>
      </c>
      <c r="H21">
        <v>23.49</v>
      </c>
      <c r="I21">
        <v>22.33</v>
      </c>
      <c r="J21">
        <v>20.56</v>
      </c>
      <c r="L21">
        <v>20.55</v>
      </c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21"/>
  <sheetViews>
    <sheetView workbookViewId="0">
      <selection activeCell="L22" sqref="L22"/>
    </sheetView>
  </sheetViews>
  <sheetFormatPr defaultRowHeight="18.75"/>
  <sheetData>
    <row r="1" spans="1:12">
      <c r="A1" t="s">
        <v>36</v>
      </c>
      <c r="B1" t="s">
        <v>1</v>
      </c>
      <c r="C1" t="s">
        <v>2</v>
      </c>
      <c r="D1" t="s">
        <v>4</v>
      </c>
      <c r="E1" t="s">
        <v>37</v>
      </c>
      <c r="F1" t="s">
        <v>6</v>
      </c>
      <c r="G1" t="s">
        <v>7</v>
      </c>
      <c r="H1" t="s">
        <v>8</v>
      </c>
      <c r="I1" t="s">
        <v>9</v>
      </c>
      <c r="J1" t="s">
        <v>10</v>
      </c>
      <c r="K1" t="s">
        <v>11</v>
      </c>
      <c r="L1" t="s">
        <v>12</v>
      </c>
    </row>
    <row r="2" spans="1:12">
      <c r="A2">
        <v>1</v>
      </c>
      <c r="B2">
        <f>135+10.95/60</f>
        <v>135.1825</v>
      </c>
      <c r="C2">
        <f>34+21.13/60</f>
        <v>34.352166666666669</v>
      </c>
      <c r="D2">
        <v>8</v>
      </c>
      <c r="E2">
        <v>9</v>
      </c>
      <c r="G2">
        <v>28.7</v>
      </c>
      <c r="H2">
        <v>26.74</v>
      </c>
      <c r="I2">
        <v>26.54</v>
      </c>
      <c r="L2">
        <v>26.53</v>
      </c>
    </row>
    <row r="3" spans="1:12">
      <c r="A3">
        <f>A2+1</f>
        <v>2</v>
      </c>
      <c r="B3">
        <f>135+6.93/60</f>
        <v>135.1155</v>
      </c>
      <c r="C3">
        <f>34+20.83/60</f>
        <v>34.347166666666666</v>
      </c>
      <c r="D3">
        <v>8</v>
      </c>
      <c r="E3">
        <v>10</v>
      </c>
      <c r="G3">
        <v>26.8</v>
      </c>
      <c r="H3">
        <v>26.2</v>
      </c>
      <c r="I3">
        <v>26.06</v>
      </c>
      <c r="J3">
        <v>26.09</v>
      </c>
      <c r="K3">
        <v>25.86</v>
      </c>
      <c r="L3">
        <v>25.86</v>
      </c>
    </row>
    <row r="4" spans="1:12">
      <c r="A4">
        <f t="shared" ref="A4:A20" si="0">A3+1</f>
        <v>3</v>
      </c>
      <c r="B4">
        <f>135+1.97/60</f>
        <v>135.03283333333334</v>
      </c>
      <c r="C4">
        <f>34+20.83/60</f>
        <v>34.347166666666666</v>
      </c>
      <c r="D4">
        <v>8</v>
      </c>
      <c r="E4">
        <v>10</v>
      </c>
      <c r="G4">
        <v>26.8</v>
      </c>
      <c r="H4">
        <v>26.44</v>
      </c>
      <c r="I4">
        <v>26.35</v>
      </c>
      <c r="J4">
        <v>25.97</v>
      </c>
      <c r="K4">
        <v>25.75</v>
      </c>
      <c r="L4">
        <v>25.46</v>
      </c>
    </row>
    <row r="5" spans="1:12">
      <c r="A5">
        <f t="shared" si="0"/>
        <v>4</v>
      </c>
      <c r="B5">
        <f>134+57.78/60</f>
        <v>134.96299999999999</v>
      </c>
      <c r="C5">
        <f>34+20.83/60</f>
        <v>34.347166666666666</v>
      </c>
      <c r="D5">
        <v>8</v>
      </c>
      <c r="E5">
        <v>10</v>
      </c>
      <c r="G5">
        <v>26.1</v>
      </c>
      <c r="H5">
        <v>25.85</v>
      </c>
      <c r="I5">
        <v>25.72</v>
      </c>
      <c r="J5">
        <v>25.7</v>
      </c>
      <c r="K5">
        <v>25.69</v>
      </c>
      <c r="L5">
        <v>24.52</v>
      </c>
    </row>
    <row r="6" spans="1:12">
      <c r="A6">
        <f t="shared" si="0"/>
        <v>5</v>
      </c>
      <c r="B6">
        <f>135+0.95/60</f>
        <v>135.01583333333335</v>
      </c>
      <c r="C6">
        <f>34+27.5/60</f>
        <v>34.458333333333336</v>
      </c>
      <c r="D6">
        <v>8</v>
      </c>
      <c r="E6">
        <v>10</v>
      </c>
      <c r="G6">
        <v>27</v>
      </c>
      <c r="H6">
        <v>26.68</v>
      </c>
      <c r="I6">
        <v>26.22</v>
      </c>
      <c r="J6">
        <v>25.89</v>
      </c>
      <c r="K6">
        <v>25.73</v>
      </c>
      <c r="L6">
        <v>25.1</v>
      </c>
    </row>
    <row r="7" spans="1:12">
      <c r="A7">
        <f t="shared" si="0"/>
        <v>6</v>
      </c>
      <c r="B7">
        <f>135+3.51/60</f>
        <v>135.05850000000001</v>
      </c>
      <c r="C7">
        <f>34+33.78/60</f>
        <v>34.563000000000002</v>
      </c>
      <c r="D7">
        <v>8</v>
      </c>
      <c r="E7">
        <v>10</v>
      </c>
      <c r="G7">
        <v>27.2</v>
      </c>
      <c r="H7">
        <v>25.47</v>
      </c>
      <c r="I7">
        <v>25.4</v>
      </c>
      <c r="J7">
        <v>25.32</v>
      </c>
      <c r="K7">
        <v>25.18</v>
      </c>
      <c r="L7">
        <v>25.09</v>
      </c>
    </row>
    <row r="8" spans="1:12">
      <c r="A8">
        <f t="shared" si="0"/>
        <v>7</v>
      </c>
      <c r="B8">
        <f>135+7.57/60</f>
        <v>135.12616666666668</v>
      </c>
      <c r="C8">
        <f>34+32.65/60</f>
        <v>34.544166666666669</v>
      </c>
      <c r="D8">
        <v>8</v>
      </c>
      <c r="E8">
        <v>10</v>
      </c>
      <c r="G8">
        <v>25.7</v>
      </c>
      <c r="H8">
        <v>25.41</v>
      </c>
      <c r="I8">
        <v>25.38</v>
      </c>
      <c r="J8">
        <v>25.32</v>
      </c>
      <c r="K8">
        <v>25.32</v>
      </c>
      <c r="L8">
        <v>25.32</v>
      </c>
    </row>
    <row r="9" spans="1:12">
      <c r="A9">
        <f t="shared" si="0"/>
        <v>8</v>
      </c>
      <c r="B9">
        <f>135+10.73/60</f>
        <v>135.17883333333333</v>
      </c>
      <c r="C9">
        <f>34+29.95/60</f>
        <v>34.499166666666667</v>
      </c>
      <c r="D9">
        <v>8</v>
      </c>
      <c r="E9">
        <v>10</v>
      </c>
      <c r="G9">
        <v>29</v>
      </c>
      <c r="H9">
        <v>25.49</v>
      </c>
      <c r="I9">
        <v>25.39</v>
      </c>
      <c r="J9">
        <v>25.22</v>
      </c>
      <c r="K9">
        <v>25.08</v>
      </c>
      <c r="L9">
        <v>25.08</v>
      </c>
    </row>
    <row r="10" spans="1:12">
      <c r="A10">
        <f t="shared" si="0"/>
        <v>9</v>
      </c>
      <c r="B10">
        <f>135+13.83/60</f>
        <v>135.23050000000001</v>
      </c>
      <c r="C10">
        <f>34+27.43/60</f>
        <v>34.457166666666666</v>
      </c>
      <c r="D10">
        <v>8</v>
      </c>
      <c r="E10">
        <v>9</v>
      </c>
      <c r="G10">
        <v>26.5</v>
      </c>
      <c r="H10">
        <v>26.09</v>
      </c>
      <c r="I10">
        <v>25.88</v>
      </c>
      <c r="L10">
        <v>25.58</v>
      </c>
    </row>
    <row r="11" spans="1:12">
      <c r="A11">
        <f t="shared" si="0"/>
        <v>10</v>
      </c>
      <c r="B11">
        <f>135+10.83/60</f>
        <v>135.18049999999999</v>
      </c>
      <c r="C11">
        <f>34+24.45/60</f>
        <v>34.407499999999999</v>
      </c>
      <c r="D11">
        <v>8</v>
      </c>
      <c r="E11">
        <v>9</v>
      </c>
      <c r="G11">
        <v>26.2</v>
      </c>
      <c r="H11">
        <v>26.22</v>
      </c>
      <c r="I11">
        <v>26.24</v>
      </c>
      <c r="L11">
        <v>26.16</v>
      </c>
    </row>
    <row r="12" spans="1:12">
      <c r="A12">
        <f t="shared" si="0"/>
        <v>11</v>
      </c>
      <c r="B12">
        <f>135+16.88/60</f>
        <v>135.28133333333332</v>
      </c>
      <c r="C12">
        <f>34+25.08/60</f>
        <v>34.417999999999999</v>
      </c>
      <c r="D12">
        <v>8</v>
      </c>
      <c r="E12">
        <v>9</v>
      </c>
      <c r="G12">
        <v>28</v>
      </c>
      <c r="H12">
        <v>26.49</v>
      </c>
      <c r="I12">
        <v>25.94</v>
      </c>
      <c r="L12">
        <v>25.89</v>
      </c>
    </row>
    <row r="13" spans="1:12">
      <c r="A13">
        <f t="shared" si="0"/>
        <v>12</v>
      </c>
      <c r="B13">
        <f>135+16.83/60</f>
        <v>135.28049999999999</v>
      </c>
      <c r="C13">
        <f>34+30.36/60</f>
        <v>34.506</v>
      </c>
      <c r="D13">
        <v>8</v>
      </c>
      <c r="E13">
        <v>9</v>
      </c>
      <c r="G13">
        <v>27.4</v>
      </c>
      <c r="H13">
        <v>25.77</v>
      </c>
      <c r="I13">
        <v>25.54</v>
      </c>
      <c r="L13">
        <v>25.49</v>
      </c>
    </row>
    <row r="14" spans="1:12">
      <c r="A14">
        <f t="shared" si="0"/>
        <v>13</v>
      </c>
      <c r="B14">
        <f>135+22.73/60</f>
        <v>135.37883333333335</v>
      </c>
      <c r="C14">
        <f>34+32.59/60</f>
        <v>34.543166666666664</v>
      </c>
      <c r="D14">
        <v>8</v>
      </c>
      <c r="E14">
        <v>9</v>
      </c>
      <c r="G14">
        <v>28</v>
      </c>
      <c r="H14">
        <v>25.7</v>
      </c>
      <c r="I14">
        <v>25.23</v>
      </c>
      <c r="L14">
        <v>24.91</v>
      </c>
    </row>
    <row r="15" spans="1:12">
      <c r="A15">
        <f t="shared" si="0"/>
        <v>14</v>
      </c>
      <c r="B15">
        <f>135+19.39/60</f>
        <v>135.32316666666668</v>
      </c>
      <c r="C15">
        <f>34+32.98/60</f>
        <v>34.549666666666667</v>
      </c>
      <c r="D15">
        <v>8</v>
      </c>
      <c r="E15">
        <v>9</v>
      </c>
      <c r="G15">
        <v>27.1</v>
      </c>
      <c r="H15">
        <v>25.51</v>
      </c>
      <c r="I15">
        <v>25.38</v>
      </c>
      <c r="L15">
        <v>25.22</v>
      </c>
    </row>
    <row r="16" spans="1:12">
      <c r="A16">
        <f t="shared" si="0"/>
        <v>15</v>
      </c>
      <c r="B16">
        <f>135+17.75/60</f>
        <v>135.29583333333332</v>
      </c>
      <c r="C16">
        <f>34+36/60</f>
        <v>34.6</v>
      </c>
      <c r="D16">
        <v>8</v>
      </c>
      <c r="E16">
        <v>9</v>
      </c>
      <c r="G16">
        <v>27.2</v>
      </c>
      <c r="H16">
        <v>24.99</v>
      </c>
      <c r="I16">
        <v>25.09</v>
      </c>
      <c r="L16">
        <v>24.92</v>
      </c>
    </row>
    <row r="17" spans="1:12">
      <c r="A17">
        <f t="shared" si="0"/>
        <v>16</v>
      </c>
      <c r="B17">
        <f>135+15.3/60</f>
        <v>135.255</v>
      </c>
      <c r="C17">
        <f>34+38.03/60</f>
        <v>34.633833333333335</v>
      </c>
      <c r="D17">
        <v>8</v>
      </c>
      <c r="E17">
        <v>9</v>
      </c>
      <c r="G17">
        <v>27.2</v>
      </c>
      <c r="H17">
        <v>25.78</v>
      </c>
      <c r="I17">
        <v>25.46</v>
      </c>
      <c r="L17">
        <v>24.09</v>
      </c>
    </row>
    <row r="18" spans="1:12">
      <c r="A18">
        <f t="shared" si="0"/>
        <v>17</v>
      </c>
      <c r="B18">
        <f>135+22.92/60</f>
        <v>135.38200000000001</v>
      </c>
      <c r="C18">
        <f>34+36.2/60</f>
        <v>34.603333333333332</v>
      </c>
      <c r="D18">
        <v>8</v>
      </c>
      <c r="E18">
        <v>9</v>
      </c>
      <c r="G18">
        <v>28.3</v>
      </c>
      <c r="H18">
        <v>25.72</v>
      </c>
      <c r="I18">
        <v>24.64</v>
      </c>
      <c r="L18">
        <v>24.64</v>
      </c>
    </row>
    <row r="19" spans="1:12">
      <c r="A19">
        <f t="shared" si="0"/>
        <v>18</v>
      </c>
      <c r="B19">
        <f>135+19.83/60</f>
        <v>135.3305</v>
      </c>
      <c r="C19">
        <f>34+40.2/60</f>
        <v>34.67</v>
      </c>
      <c r="D19">
        <v>8</v>
      </c>
      <c r="E19">
        <v>9</v>
      </c>
      <c r="G19">
        <v>26.5</v>
      </c>
      <c r="H19">
        <v>25.4</v>
      </c>
      <c r="I19">
        <v>24.65</v>
      </c>
      <c r="L19">
        <v>24.41</v>
      </c>
    </row>
    <row r="20" spans="1:12">
      <c r="A20">
        <f t="shared" si="0"/>
        <v>19</v>
      </c>
      <c r="B20">
        <f>135+19.83/60</f>
        <v>135.3305</v>
      </c>
      <c r="C20">
        <f>34+28.2/60</f>
        <v>34.47</v>
      </c>
      <c r="D20">
        <v>8</v>
      </c>
      <c r="E20">
        <v>9</v>
      </c>
      <c r="G20">
        <v>27.5</v>
      </c>
      <c r="H20">
        <v>26.46</v>
      </c>
      <c r="I20">
        <v>26.24</v>
      </c>
      <c r="L20">
        <v>26.08</v>
      </c>
    </row>
    <row r="21" spans="1:12">
      <c r="A21">
        <f>A20+1</f>
        <v>20</v>
      </c>
      <c r="B21">
        <f>135+11.05/60</f>
        <v>135.18416666666667</v>
      </c>
      <c r="C21">
        <f>34+35.6/60</f>
        <v>34.593333333333334</v>
      </c>
      <c r="D21">
        <v>8</v>
      </c>
      <c r="E21">
        <v>9</v>
      </c>
      <c r="G21">
        <v>27.7</v>
      </c>
      <c r="H21">
        <v>26.1</v>
      </c>
      <c r="I21">
        <v>25.75</v>
      </c>
      <c r="J21">
        <v>23.83</v>
      </c>
      <c r="L21">
        <v>23.81</v>
      </c>
    </row>
  </sheetData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21"/>
  <sheetViews>
    <sheetView workbookViewId="0">
      <selection activeCell="M22" sqref="M22"/>
    </sheetView>
  </sheetViews>
  <sheetFormatPr defaultRowHeight="18.75"/>
  <sheetData>
    <row r="1" spans="1:12">
      <c r="A1" t="s">
        <v>0</v>
      </c>
      <c r="B1" t="s">
        <v>1</v>
      </c>
      <c r="C1" t="s">
        <v>2</v>
      </c>
      <c r="D1" t="s">
        <v>38</v>
      </c>
      <c r="E1" t="s">
        <v>5</v>
      </c>
      <c r="F1" t="s">
        <v>6</v>
      </c>
      <c r="G1" t="s">
        <v>26</v>
      </c>
      <c r="H1" t="s">
        <v>8</v>
      </c>
      <c r="I1" t="s">
        <v>27</v>
      </c>
      <c r="J1" t="s">
        <v>10</v>
      </c>
      <c r="K1" t="s">
        <v>28</v>
      </c>
      <c r="L1" t="s">
        <v>25</v>
      </c>
    </row>
    <row r="2" spans="1:12">
      <c r="A2">
        <v>1</v>
      </c>
      <c r="B2">
        <f>135+10.95/60</f>
        <v>135.1825</v>
      </c>
      <c r="C2">
        <f>34+21.13/60</f>
        <v>34.352166666666669</v>
      </c>
      <c r="D2">
        <v>9</v>
      </c>
      <c r="E2">
        <v>4</v>
      </c>
      <c r="G2">
        <v>25.5</v>
      </c>
      <c r="H2">
        <v>25.52</v>
      </c>
      <c r="I2">
        <v>24.97</v>
      </c>
      <c r="L2">
        <v>24.77</v>
      </c>
    </row>
    <row r="3" spans="1:12">
      <c r="A3">
        <f>A2+1</f>
        <v>2</v>
      </c>
      <c r="B3">
        <f>135+6.93/60</f>
        <v>135.1155</v>
      </c>
      <c r="C3">
        <f>34+20.83/60</f>
        <v>34.347166666666666</v>
      </c>
      <c r="D3">
        <v>9</v>
      </c>
      <c r="E3">
        <v>4</v>
      </c>
      <c r="G3">
        <v>25.6</v>
      </c>
      <c r="H3">
        <v>25.51</v>
      </c>
      <c r="I3">
        <v>24.37</v>
      </c>
      <c r="J3">
        <v>23.38</v>
      </c>
      <c r="K3">
        <v>23.15</v>
      </c>
      <c r="L3">
        <v>22.78</v>
      </c>
    </row>
    <row r="4" spans="1:12">
      <c r="A4">
        <f t="shared" ref="A4:A20" si="0">A3+1</f>
        <v>3</v>
      </c>
      <c r="B4">
        <f>135+1.97/60</f>
        <v>135.03283333333334</v>
      </c>
      <c r="C4">
        <f>34+20.83/60</f>
        <v>34.347166666666666</v>
      </c>
      <c r="D4">
        <v>9</v>
      </c>
      <c r="E4">
        <v>5</v>
      </c>
      <c r="G4">
        <v>25.4</v>
      </c>
      <c r="H4">
        <v>25.16</v>
      </c>
      <c r="I4">
        <v>23.78</v>
      </c>
      <c r="J4">
        <v>23.28</v>
      </c>
      <c r="K4">
        <v>22.2</v>
      </c>
      <c r="L4">
        <v>21.84</v>
      </c>
    </row>
    <row r="5" spans="1:12">
      <c r="A5">
        <f t="shared" si="0"/>
        <v>4</v>
      </c>
      <c r="B5">
        <f>134+57.78/60</f>
        <v>134.96299999999999</v>
      </c>
      <c r="C5">
        <f>34+20.83/60</f>
        <v>34.347166666666666</v>
      </c>
      <c r="D5">
        <v>9</v>
      </c>
      <c r="E5">
        <v>5</v>
      </c>
      <c r="G5">
        <v>25.2</v>
      </c>
      <c r="H5">
        <v>25.28</v>
      </c>
      <c r="I5">
        <v>24.55</v>
      </c>
      <c r="J5">
        <v>23.92</v>
      </c>
      <c r="K5">
        <v>22.87</v>
      </c>
      <c r="L5">
        <v>21.34</v>
      </c>
    </row>
    <row r="6" spans="1:12">
      <c r="A6">
        <f t="shared" si="0"/>
        <v>5</v>
      </c>
      <c r="B6">
        <f>135+0.95/60</f>
        <v>135.01583333333335</v>
      </c>
      <c r="C6">
        <f>34+27.5/60</f>
        <v>34.458333333333336</v>
      </c>
      <c r="D6">
        <v>9</v>
      </c>
      <c r="E6">
        <v>5</v>
      </c>
      <c r="G6">
        <v>25</v>
      </c>
      <c r="H6">
        <v>25.24</v>
      </c>
      <c r="I6">
        <v>25.24</v>
      </c>
      <c r="J6">
        <v>25.15</v>
      </c>
      <c r="K6">
        <v>24.9</v>
      </c>
      <c r="L6">
        <v>22.15</v>
      </c>
    </row>
    <row r="7" spans="1:12">
      <c r="A7">
        <f t="shared" si="0"/>
        <v>6</v>
      </c>
      <c r="B7">
        <f>135+3.51/60</f>
        <v>135.05850000000001</v>
      </c>
      <c r="C7">
        <f>34+33.78/60</f>
        <v>34.563000000000002</v>
      </c>
      <c r="D7">
        <v>9</v>
      </c>
      <c r="E7">
        <v>5</v>
      </c>
      <c r="G7">
        <v>25.5</v>
      </c>
      <c r="H7">
        <v>25.22</v>
      </c>
      <c r="I7">
        <v>24.75</v>
      </c>
      <c r="J7">
        <v>24.71</v>
      </c>
      <c r="K7">
        <v>23.88</v>
      </c>
      <c r="L7">
        <v>21.63</v>
      </c>
    </row>
    <row r="8" spans="1:12">
      <c r="A8">
        <f t="shared" si="0"/>
        <v>7</v>
      </c>
      <c r="B8">
        <f>135+7.57/60</f>
        <v>135.12616666666668</v>
      </c>
      <c r="C8">
        <f>34+32.65/60</f>
        <v>34.544166666666669</v>
      </c>
      <c r="D8">
        <v>9</v>
      </c>
      <c r="E8">
        <v>5</v>
      </c>
      <c r="G8">
        <v>24.5</v>
      </c>
      <c r="H8">
        <v>24.46</v>
      </c>
      <c r="I8">
        <v>24.13</v>
      </c>
      <c r="J8">
        <v>24.08</v>
      </c>
      <c r="K8">
        <v>24.04</v>
      </c>
      <c r="L8">
        <v>23.29</v>
      </c>
    </row>
    <row r="9" spans="1:12">
      <c r="A9">
        <f t="shared" si="0"/>
        <v>8</v>
      </c>
      <c r="B9">
        <f>135+10.73/60</f>
        <v>135.17883333333333</v>
      </c>
      <c r="C9">
        <f>34+29.95/60</f>
        <v>34.499166666666667</v>
      </c>
      <c r="D9">
        <v>9</v>
      </c>
      <c r="E9">
        <v>5</v>
      </c>
      <c r="G9">
        <v>25</v>
      </c>
      <c r="H9">
        <v>25.12</v>
      </c>
      <c r="I9">
        <v>24.6</v>
      </c>
      <c r="J9">
        <v>24.31</v>
      </c>
      <c r="K9">
        <v>23.61</v>
      </c>
      <c r="L9">
        <v>23.3</v>
      </c>
    </row>
    <row r="10" spans="1:12">
      <c r="A10">
        <f t="shared" si="0"/>
        <v>9</v>
      </c>
      <c r="B10">
        <f>135+13.83/60</f>
        <v>135.23050000000001</v>
      </c>
      <c r="C10">
        <f>34+27.43/60</f>
        <v>34.457166666666666</v>
      </c>
      <c r="D10">
        <v>9</v>
      </c>
      <c r="E10">
        <v>4</v>
      </c>
      <c r="G10">
        <v>25.4</v>
      </c>
      <c r="H10">
        <v>25.48</v>
      </c>
      <c r="I10">
        <v>25.14</v>
      </c>
      <c r="L10">
        <v>24.76</v>
      </c>
    </row>
    <row r="11" spans="1:12">
      <c r="A11">
        <f t="shared" si="0"/>
        <v>10</v>
      </c>
      <c r="B11">
        <f>135+10.83/60</f>
        <v>135.18049999999999</v>
      </c>
      <c r="C11">
        <f>34+24.45/60</f>
        <v>34.407499999999999</v>
      </c>
      <c r="D11">
        <v>9</v>
      </c>
      <c r="E11">
        <v>4</v>
      </c>
      <c r="G11">
        <v>25.3</v>
      </c>
      <c r="H11">
        <v>25.51</v>
      </c>
      <c r="I11">
        <v>25.37</v>
      </c>
      <c r="L11">
        <v>24.25</v>
      </c>
    </row>
    <row r="12" spans="1:12">
      <c r="A12">
        <f t="shared" si="0"/>
        <v>11</v>
      </c>
      <c r="B12">
        <f>135+16.88/60</f>
        <v>135.28133333333332</v>
      </c>
      <c r="C12">
        <f>34+25.08/60</f>
        <v>34.417999999999999</v>
      </c>
      <c r="D12">
        <v>9</v>
      </c>
      <c r="E12">
        <v>4</v>
      </c>
      <c r="G12">
        <v>25.6</v>
      </c>
      <c r="H12">
        <v>25.64</v>
      </c>
      <c r="I12">
        <v>25.42</v>
      </c>
      <c r="L12">
        <v>25.4</v>
      </c>
    </row>
    <row r="13" spans="1:12">
      <c r="A13">
        <f t="shared" si="0"/>
        <v>12</v>
      </c>
      <c r="B13">
        <f>135+16.83/60</f>
        <v>135.28049999999999</v>
      </c>
      <c r="C13">
        <f>34+30.36/60</f>
        <v>34.506</v>
      </c>
      <c r="D13">
        <v>9</v>
      </c>
      <c r="E13">
        <v>4</v>
      </c>
      <c r="G13">
        <v>25.4</v>
      </c>
      <c r="H13">
        <v>25.57</v>
      </c>
      <c r="I13">
        <v>25.59</v>
      </c>
      <c r="L13">
        <v>24.88</v>
      </c>
    </row>
    <row r="14" spans="1:12">
      <c r="A14">
        <f t="shared" si="0"/>
        <v>13</v>
      </c>
      <c r="B14">
        <f>135+22.73/60</f>
        <v>135.37883333333335</v>
      </c>
      <c r="C14">
        <f>34+32.59/60</f>
        <v>34.543166666666664</v>
      </c>
      <c r="D14">
        <v>9</v>
      </c>
      <c r="E14">
        <v>4</v>
      </c>
      <c r="G14">
        <v>25.8</v>
      </c>
      <c r="H14">
        <v>25.66</v>
      </c>
      <c r="I14">
        <v>25.39</v>
      </c>
      <c r="L14">
        <v>25.39</v>
      </c>
    </row>
    <row r="15" spans="1:12">
      <c r="A15">
        <f t="shared" si="0"/>
        <v>14</v>
      </c>
      <c r="B15">
        <f>135+19.39/60</f>
        <v>135.32316666666668</v>
      </c>
      <c r="C15">
        <f>34+32.98/60</f>
        <v>34.549666666666667</v>
      </c>
      <c r="D15">
        <v>9</v>
      </c>
      <c r="E15">
        <v>4</v>
      </c>
      <c r="G15">
        <v>25.2</v>
      </c>
      <c r="H15">
        <v>25.55</v>
      </c>
      <c r="I15">
        <v>25.36</v>
      </c>
      <c r="L15">
        <v>25.03</v>
      </c>
    </row>
    <row r="16" spans="1:12">
      <c r="A16">
        <f t="shared" si="0"/>
        <v>15</v>
      </c>
      <c r="B16">
        <f>135+17.75/60</f>
        <v>135.29583333333332</v>
      </c>
      <c r="C16">
        <f>34+36/60</f>
        <v>34.6</v>
      </c>
      <c r="D16">
        <v>9</v>
      </c>
      <c r="E16">
        <v>4</v>
      </c>
      <c r="G16">
        <v>25.5</v>
      </c>
      <c r="H16">
        <v>25.56</v>
      </c>
      <c r="I16">
        <v>25.59</v>
      </c>
      <c r="L16">
        <v>24.74</v>
      </c>
    </row>
    <row r="17" spans="1:12">
      <c r="A17">
        <f t="shared" si="0"/>
        <v>16</v>
      </c>
      <c r="B17">
        <f>135+15.3/60</f>
        <v>135.255</v>
      </c>
      <c r="C17">
        <f>34+38.03/60</f>
        <v>34.633833333333335</v>
      </c>
      <c r="D17">
        <v>9</v>
      </c>
      <c r="E17">
        <v>4</v>
      </c>
      <c r="G17">
        <v>25.5</v>
      </c>
      <c r="H17">
        <v>25.7</v>
      </c>
      <c r="I17">
        <v>25.32</v>
      </c>
      <c r="L17">
        <v>24.95</v>
      </c>
    </row>
    <row r="18" spans="1:12">
      <c r="A18">
        <f t="shared" si="0"/>
        <v>17</v>
      </c>
      <c r="B18">
        <f>135+22.92/60</f>
        <v>135.38200000000001</v>
      </c>
      <c r="C18">
        <f>34+36.2/60</f>
        <v>34.603333333333332</v>
      </c>
      <c r="D18">
        <v>9</v>
      </c>
      <c r="E18">
        <v>4</v>
      </c>
      <c r="G18">
        <v>25.5</v>
      </c>
      <c r="H18">
        <v>25.59</v>
      </c>
      <c r="I18">
        <v>25.28</v>
      </c>
      <c r="L18">
        <v>25.27</v>
      </c>
    </row>
    <row r="19" spans="1:12">
      <c r="A19">
        <f t="shared" si="0"/>
        <v>18</v>
      </c>
      <c r="B19">
        <f>135+19.83/60</f>
        <v>135.3305</v>
      </c>
      <c r="C19">
        <f>34+40.2/60</f>
        <v>34.67</v>
      </c>
      <c r="D19">
        <v>9</v>
      </c>
      <c r="E19">
        <v>4</v>
      </c>
      <c r="G19">
        <v>24.8</v>
      </c>
      <c r="H19">
        <v>25.43</v>
      </c>
      <c r="I19">
        <v>25.4</v>
      </c>
      <c r="L19">
        <v>25.15</v>
      </c>
    </row>
    <row r="20" spans="1:12">
      <c r="A20">
        <f t="shared" si="0"/>
        <v>19</v>
      </c>
      <c r="B20">
        <f>135+19.83/60</f>
        <v>135.3305</v>
      </c>
      <c r="C20">
        <f>34+28.2/60</f>
        <v>34.47</v>
      </c>
      <c r="D20">
        <v>9</v>
      </c>
      <c r="E20">
        <v>4</v>
      </c>
      <c r="G20">
        <v>26</v>
      </c>
      <c r="H20">
        <v>25.62</v>
      </c>
      <c r="I20">
        <v>25.47</v>
      </c>
      <c r="L20">
        <v>25.47</v>
      </c>
    </row>
    <row r="21" spans="1:12">
      <c r="A21">
        <f>A20+1</f>
        <v>20</v>
      </c>
      <c r="B21">
        <f>135+11.05/60</f>
        <v>135.18416666666667</v>
      </c>
      <c r="C21">
        <f>34+35.6/60</f>
        <v>34.593333333333334</v>
      </c>
      <c r="D21">
        <v>9</v>
      </c>
      <c r="E21">
        <v>4</v>
      </c>
      <c r="G21">
        <v>25.1</v>
      </c>
      <c r="H21">
        <v>25.2</v>
      </c>
      <c r="I21">
        <v>24.9</v>
      </c>
      <c r="J21">
        <v>24.39</v>
      </c>
      <c r="L21">
        <v>24.39</v>
      </c>
    </row>
  </sheetData>
  <phoneticPr fontId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21"/>
  <sheetViews>
    <sheetView workbookViewId="0">
      <selection activeCell="K10" sqref="K10"/>
    </sheetView>
  </sheetViews>
  <sheetFormatPr defaultRowHeight="18.75"/>
  <sheetData>
    <row r="1" spans="1:12">
      <c r="A1" t="s">
        <v>39</v>
      </c>
      <c r="B1" t="s">
        <v>1</v>
      </c>
      <c r="C1" t="s">
        <v>2</v>
      </c>
      <c r="D1" t="s">
        <v>13</v>
      </c>
      <c r="E1" t="s">
        <v>14</v>
      </c>
      <c r="F1" t="s">
        <v>23</v>
      </c>
      <c r="G1" t="s">
        <v>7</v>
      </c>
      <c r="H1" t="s">
        <v>21</v>
      </c>
      <c r="I1" t="s">
        <v>9</v>
      </c>
      <c r="J1" t="s">
        <v>29</v>
      </c>
      <c r="K1" t="s">
        <v>11</v>
      </c>
      <c r="L1" t="s">
        <v>12</v>
      </c>
    </row>
    <row r="2" spans="1:12">
      <c r="A2">
        <v>1</v>
      </c>
      <c r="B2">
        <f>135+10.95/60</f>
        <v>135.1825</v>
      </c>
      <c r="C2">
        <f>34+21.13/60</f>
        <v>34.352166666666669</v>
      </c>
      <c r="D2">
        <v>10</v>
      </c>
      <c r="E2">
        <v>10</v>
      </c>
      <c r="G2">
        <v>25.2</v>
      </c>
      <c r="H2">
        <v>23.06</v>
      </c>
      <c r="I2">
        <v>22.83</v>
      </c>
      <c r="L2">
        <v>22.82</v>
      </c>
    </row>
    <row r="3" spans="1:12">
      <c r="A3">
        <f>A2+1</f>
        <v>2</v>
      </c>
      <c r="B3">
        <f>135+6.93/60</f>
        <v>135.1155</v>
      </c>
      <c r="C3">
        <f>34+20.83/60</f>
        <v>34.347166666666666</v>
      </c>
      <c r="D3">
        <v>10</v>
      </c>
      <c r="E3">
        <v>11</v>
      </c>
      <c r="G3">
        <v>23.4</v>
      </c>
      <c r="H3">
        <v>23.04</v>
      </c>
      <c r="I3">
        <v>22.98</v>
      </c>
      <c r="J3">
        <v>22.79</v>
      </c>
      <c r="K3">
        <v>22.74</v>
      </c>
      <c r="L3">
        <v>22.74</v>
      </c>
    </row>
    <row r="4" spans="1:12">
      <c r="A4">
        <f t="shared" ref="A4:A20" si="0">A3+1</f>
        <v>3</v>
      </c>
      <c r="B4">
        <f>135+1.97/60</f>
        <v>135.03283333333334</v>
      </c>
      <c r="C4">
        <f>34+20.83/60</f>
        <v>34.347166666666666</v>
      </c>
      <c r="D4">
        <v>10</v>
      </c>
      <c r="E4">
        <v>11</v>
      </c>
      <c r="G4">
        <v>23.3</v>
      </c>
      <c r="H4">
        <v>23.02</v>
      </c>
      <c r="I4">
        <v>22.94</v>
      </c>
      <c r="J4">
        <v>22.88</v>
      </c>
      <c r="K4">
        <v>22.79</v>
      </c>
      <c r="L4">
        <v>22.71</v>
      </c>
    </row>
    <row r="5" spans="1:12">
      <c r="A5">
        <f t="shared" si="0"/>
        <v>4</v>
      </c>
      <c r="B5">
        <f>134+57.78/60</f>
        <v>134.96299999999999</v>
      </c>
      <c r="C5">
        <f>34+20.83/60</f>
        <v>34.347166666666666</v>
      </c>
      <c r="D5">
        <v>10</v>
      </c>
      <c r="E5">
        <v>11</v>
      </c>
      <c r="G5">
        <v>23.5</v>
      </c>
      <c r="H5">
        <v>23.2</v>
      </c>
      <c r="I5">
        <v>22.94</v>
      </c>
      <c r="J5">
        <v>22.82</v>
      </c>
      <c r="K5">
        <v>22.8</v>
      </c>
      <c r="L5">
        <v>22.73</v>
      </c>
    </row>
    <row r="6" spans="1:12">
      <c r="A6">
        <f t="shared" si="0"/>
        <v>5</v>
      </c>
      <c r="B6">
        <f>135+0.95/60</f>
        <v>135.01583333333335</v>
      </c>
      <c r="C6">
        <f>34+27.5/60</f>
        <v>34.458333333333336</v>
      </c>
      <c r="D6">
        <v>10</v>
      </c>
      <c r="E6">
        <v>11</v>
      </c>
      <c r="G6">
        <v>23.2</v>
      </c>
      <c r="H6">
        <v>23.18</v>
      </c>
      <c r="I6">
        <v>23.15</v>
      </c>
      <c r="J6">
        <v>23.14</v>
      </c>
      <c r="K6">
        <v>23.05</v>
      </c>
      <c r="L6">
        <v>22.59</v>
      </c>
    </row>
    <row r="7" spans="1:12">
      <c r="A7">
        <f t="shared" si="0"/>
        <v>6</v>
      </c>
      <c r="B7">
        <f>135+3.51/60</f>
        <v>135.05850000000001</v>
      </c>
      <c r="C7">
        <f>34+33.78/60</f>
        <v>34.563000000000002</v>
      </c>
      <c r="D7">
        <v>10</v>
      </c>
      <c r="E7">
        <v>11</v>
      </c>
      <c r="G7">
        <v>23.8</v>
      </c>
      <c r="H7">
        <v>23.17</v>
      </c>
      <c r="I7">
        <v>23.16</v>
      </c>
      <c r="J7">
        <v>23.12</v>
      </c>
      <c r="K7">
        <v>23.1</v>
      </c>
      <c r="L7">
        <v>22.56</v>
      </c>
    </row>
    <row r="8" spans="1:12">
      <c r="A8">
        <f t="shared" si="0"/>
        <v>7</v>
      </c>
      <c r="B8">
        <f>135+7.57/60</f>
        <v>135.12616666666668</v>
      </c>
      <c r="C8">
        <f>34+32.65/60</f>
        <v>34.544166666666669</v>
      </c>
      <c r="D8">
        <v>10</v>
      </c>
      <c r="E8">
        <v>11</v>
      </c>
      <c r="G8">
        <v>23.7</v>
      </c>
      <c r="H8">
        <v>23.37</v>
      </c>
      <c r="I8">
        <v>23.35</v>
      </c>
      <c r="J8">
        <v>23.31</v>
      </c>
      <c r="K8">
        <v>23.31</v>
      </c>
      <c r="L8">
        <v>23.28</v>
      </c>
    </row>
    <row r="9" spans="1:12">
      <c r="A9">
        <f t="shared" si="0"/>
        <v>8</v>
      </c>
      <c r="B9">
        <f>135+10.73/60</f>
        <v>135.17883333333333</v>
      </c>
      <c r="C9">
        <f>34+29.95/60</f>
        <v>34.499166666666667</v>
      </c>
      <c r="D9">
        <v>10</v>
      </c>
      <c r="E9">
        <v>11</v>
      </c>
      <c r="G9">
        <v>24.2</v>
      </c>
      <c r="H9">
        <v>23.41</v>
      </c>
      <c r="I9">
        <v>23.36</v>
      </c>
      <c r="J9">
        <v>23.3</v>
      </c>
      <c r="K9">
        <v>23.11</v>
      </c>
      <c r="L9">
        <v>23.11</v>
      </c>
    </row>
    <row r="10" spans="1:12">
      <c r="A10">
        <f t="shared" si="0"/>
        <v>9</v>
      </c>
      <c r="B10">
        <f>135+13.83/60</f>
        <v>135.23050000000001</v>
      </c>
      <c r="C10">
        <f>34+27.43/60</f>
        <v>34.457166666666666</v>
      </c>
      <c r="D10">
        <v>10</v>
      </c>
      <c r="E10">
        <v>10</v>
      </c>
      <c r="G10">
        <v>23.8</v>
      </c>
      <c r="H10">
        <v>23.11</v>
      </c>
      <c r="I10">
        <v>23.13</v>
      </c>
      <c r="L10">
        <v>23.1</v>
      </c>
    </row>
    <row r="11" spans="1:12">
      <c r="A11">
        <f t="shared" si="0"/>
        <v>10</v>
      </c>
      <c r="B11">
        <f>135+10.83/60</f>
        <v>135.18049999999999</v>
      </c>
      <c r="C11">
        <f>34+24.45/60</f>
        <v>34.407499999999999</v>
      </c>
      <c r="D11">
        <v>10</v>
      </c>
      <c r="E11">
        <v>10</v>
      </c>
      <c r="G11">
        <v>23.6</v>
      </c>
      <c r="H11">
        <v>23.2</v>
      </c>
      <c r="I11">
        <v>23.08</v>
      </c>
      <c r="L11">
        <v>22.85</v>
      </c>
    </row>
    <row r="12" spans="1:12">
      <c r="A12">
        <f t="shared" si="0"/>
        <v>11</v>
      </c>
      <c r="B12">
        <f>135+16.88/60</f>
        <v>135.28133333333332</v>
      </c>
      <c r="C12">
        <f>34+25.08/60</f>
        <v>34.417999999999999</v>
      </c>
      <c r="D12">
        <v>10</v>
      </c>
      <c r="E12">
        <v>10</v>
      </c>
      <c r="G12">
        <v>25</v>
      </c>
      <c r="H12">
        <v>23.21</v>
      </c>
      <c r="I12">
        <v>23.11</v>
      </c>
      <c r="L12">
        <v>23.11</v>
      </c>
    </row>
    <row r="13" spans="1:12">
      <c r="A13">
        <f t="shared" si="0"/>
        <v>12</v>
      </c>
      <c r="B13">
        <f>135+16.83/60</f>
        <v>135.28049999999999</v>
      </c>
      <c r="C13">
        <f>34+30.36/60</f>
        <v>34.506</v>
      </c>
      <c r="D13">
        <v>10</v>
      </c>
      <c r="E13">
        <v>10</v>
      </c>
      <c r="G13">
        <v>24</v>
      </c>
      <c r="H13">
        <v>23.18</v>
      </c>
      <c r="I13">
        <v>23.1</v>
      </c>
      <c r="L13">
        <v>23.07</v>
      </c>
    </row>
    <row r="14" spans="1:12">
      <c r="A14">
        <f t="shared" si="0"/>
        <v>13</v>
      </c>
      <c r="B14">
        <f>135+22.73/60</f>
        <v>135.37883333333335</v>
      </c>
      <c r="C14">
        <f>34+32.59/60</f>
        <v>34.543166666666664</v>
      </c>
      <c r="D14">
        <v>10</v>
      </c>
      <c r="E14">
        <v>10</v>
      </c>
      <c r="G14">
        <v>24.5</v>
      </c>
      <c r="H14">
        <v>23.59</v>
      </c>
      <c r="I14">
        <v>23.04</v>
      </c>
      <c r="L14">
        <v>23.03</v>
      </c>
    </row>
    <row r="15" spans="1:12">
      <c r="A15">
        <f t="shared" si="0"/>
        <v>14</v>
      </c>
      <c r="B15">
        <f>135+19.39/60</f>
        <v>135.32316666666668</v>
      </c>
      <c r="C15">
        <f>34+32.98/60</f>
        <v>34.549666666666667</v>
      </c>
      <c r="D15">
        <v>10</v>
      </c>
      <c r="E15">
        <v>10</v>
      </c>
      <c r="G15">
        <v>23.8</v>
      </c>
      <c r="H15">
        <v>23.26</v>
      </c>
      <c r="I15">
        <v>23.15</v>
      </c>
      <c r="L15">
        <v>23</v>
      </c>
    </row>
    <row r="16" spans="1:12">
      <c r="A16">
        <f t="shared" si="0"/>
        <v>15</v>
      </c>
      <c r="B16">
        <f>135+17.75/60</f>
        <v>135.29583333333332</v>
      </c>
      <c r="C16">
        <f>34+36/60</f>
        <v>34.6</v>
      </c>
      <c r="D16">
        <v>10</v>
      </c>
      <c r="E16">
        <v>10</v>
      </c>
      <c r="G16">
        <v>23.5</v>
      </c>
      <c r="H16">
        <v>22.82</v>
      </c>
      <c r="I16">
        <v>23.06</v>
      </c>
      <c r="L16">
        <v>23.04</v>
      </c>
    </row>
    <row r="17" spans="1:12">
      <c r="A17">
        <f t="shared" si="0"/>
        <v>16</v>
      </c>
      <c r="B17">
        <f>135+15.3/60</f>
        <v>135.255</v>
      </c>
      <c r="C17">
        <f>34+38.03/60</f>
        <v>34.633833333333335</v>
      </c>
      <c r="D17">
        <v>10</v>
      </c>
      <c r="E17">
        <v>10</v>
      </c>
      <c r="G17">
        <v>23.5</v>
      </c>
      <c r="H17">
        <v>22.87</v>
      </c>
      <c r="I17">
        <v>22.9</v>
      </c>
      <c r="L17">
        <v>23.05</v>
      </c>
    </row>
    <row r="18" spans="1:12">
      <c r="A18">
        <f t="shared" si="0"/>
        <v>17</v>
      </c>
      <c r="B18">
        <f>135+22.92/60</f>
        <v>135.38200000000001</v>
      </c>
      <c r="C18">
        <f>34+36.2/60</f>
        <v>34.603333333333332</v>
      </c>
      <c r="D18">
        <v>10</v>
      </c>
      <c r="E18">
        <v>10</v>
      </c>
      <c r="G18">
        <v>25</v>
      </c>
      <c r="H18">
        <v>23.58</v>
      </c>
      <c r="I18">
        <v>23.08</v>
      </c>
      <c r="L18">
        <v>23.02</v>
      </c>
    </row>
    <row r="19" spans="1:12">
      <c r="A19">
        <f t="shared" si="0"/>
        <v>18</v>
      </c>
      <c r="B19">
        <f>135+19.83/60</f>
        <v>135.3305</v>
      </c>
      <c r="C19">
        <f>34+40.2/60</f>
        <v>34.67</v>
      </c>
      <c r="D19">
        <v>10</v>
      </c>
      <c r="E19">
        <v>10</v>
      </c>
      <c r="G19">
        <v>24.6</v>
      </c>
      <c r="H19">
        <v>22.88</v>
      </c>
      <c r="I19">
        <v>22.99</v>
      </c>
      <c r="L19">
        <v>23.09</v>
      </c>
    </row>
    <row r="20" spans="1:12">
      <c r="A20">
        <f t="shared" si="0"/>
        <v>19</v>
      </c>
      <c r="B20">
        <f>135+19.83/60</f>
        <v>135.3305</v>
      </c>
      <c r="C20">
        <f>34+28.2/60</f>
        <v>34.47</v>
      </c>
      <c r="D20">
        <v>10</v>
      </c>
      <c r="E20">
        <v>10</v>
      </c>
      <c r="G20">
        <v>24.8</v>
      </c>
      <c r="H20">
        <v>23.34</v>
      </c>
      <c r="I20">
        <v>23.16</v>
      </c>
      <c r="L20">
        <v>23.11</v>
      </c>
    </row>
    <row r="21" spans="1:12">
      <c r="A21">
        <f>A20+1</f>
        <v>20</v>
      </c>
      <c r="B21">
        <f>135+11.05/60</f>
        <v>135.18416666666667</v>
      </c>
      <c r="C21">
        <f>34+35.6/60</f>
        <v>34.593333333333334</v>
      </c>
      <c r="D21">
        <v>10</v>
      </c>
      <c r="E21">
        <v>10</v>
      </c>
      <c r="G21">
        <v>24</v>
      </c>
      <c r="H21">
        <v>23.43</v>
      </c>
      <c r="I21">
        <v>23.26</v>
      </c>
      <c r="J21">
        <v>23.05</v>
      </c>
      <c r="L21">
        <v>23.05</v>
      </c>
    </row>
  </sheetData>
  <phoneticPr fontId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21"/>
  <sheetViews>
    <sheetView workbookViewId="0">
      <selection activeCell="M22" sqref="M22"/>
    </sheetView>
  </sheetViews>
  <sheetFormatPr defaultRowHeight="18.75"/>
  <sheetData>
    <row r="1" spans="1:12">
      <c r="A1" t="s">
        <v>0</v>
      </c>
      <c r="B1" t="s">
        <v>1</v>
      </c>
      <c r="C1" t="s">
        <v>2</v>
      </c>
      <c r="D1" t="s">
        <v>40</v>
      </c>
      <c r="E1" t="s">
        <v>41</v>
      </c>
      <c r="F1" t="s">
        <v>23</v>
      </c>
      <c r="G1" t="s">
        <v>16</v>
      </c>
      <c r="H1" t="s">
        <v>17</v>
      </c>
      <c r="I1" t="s">
        <v>18</v>
      </c>
      <c r="J1" t="s">
        <v>30</v>
      </c>
      <c r="K1" t="s">
        <v>31</v>
      </c>
      <c r="L1" t="s">
        <v>20</v>
      </c>
    </row>
    <row r="2" spans="1:12">
      <c r="A2">
        <v>1</v>
      </c>
      <c r="B2">
        <f>135+10.95/60</f>
        <v>135.1825</v>
      </c>
      <c r="C2">
        <f>34+21.13/60</f>
        <v>34.352166666666669</v>
      </c>
      <c r="D2">
        <v>11</v>
      </c>
      <c r="E2">
        <v>6</v>
      </c>
      <c r="G2">
        <v>20.3</v>
      </c>
      <c r="H2">
        <v>20.350000000000001</v>
      </c>
      <c r="I2">
        <v>20.99</v>
      </c>
      <c r="L2">
        <v>21.01</v>
      </c>
    </row>
    <row r="3" spans="1:12">
      <c r="A3">
        <f>A2+1</f>
        <v>2</v>
      </c>
      <c r="B3">
        <f>135+6.93/60</f>
        <v>135.1155</v>
      </c>
      <c r="C3">
        <f>34+20.83/60</f>
        <v>34.347166666666666</v>
      </c>
      <c r="D3">
        <v>11</v>
      </c>
      <c r="E3">
        <v>7</v>
      </c>
      <c r="G3">
        <v>20.399999999999999</v>
      </c>
      <c r="H3">
        <v>20.89</v>
      </c>
      <c r="I3">
        <v>20.93</v>
      </c>
      <c r="J3">
        <v>20.98</v>
      </c>
      <c r="K3">
        <v>21</v>
      </c>
      <c r="L3">
        <v>21.03</v>
      </c>
    </row>
    <row r="4" spans="1:12">
      <c r="A4">
        <f t="shared" ref="A4:A20" si="0">A3+1</f>
        <v>3</v>
      </c>
      <c r="B4">
        <f>135+1.97/60</f>
        <v>135.03283333333334</v>
      </c>
      <c r="C4">
        <f>34+20.83/60</f>
        <v>34.347166666666666</v>
      </c>
      <c r="D4">
        <v>11</v>
      </c>
      <c r="E4">
        <v>7</v>
      </c>
      <c r="G4">
        <v>20.5</v>
      </c>
      <c r="H4">
        <v>21.03</v>
      </c>
      <c r="I4">
        <v>21.09</v>
      </c>
      <c r="J4">
        <v>21.12</v>
      </c>
      <c r="K4">
        <v>21.12</v>
      </c>
      <c r="L4">
        <v>21.15</v>
      </c>
    </row>
    <row r="5" spans="1:12">
      <c r="A5">
        <f t="shared" si="0"/>
        <v>4</v>
      </c>
      <c r="B5">
        <f>134+57.78/60</f>
        <v>134.96299999999999</v>
      </c>
      <c r="C5">
        <f>34+20.83/60</f>
        <v>34.347166666666666</v>
      </c>
      <c r="D5">
        <v>11</v>
      </c>
      <c r="E5">
        <v>7</v>
      </c>
      <c r="G5">
        <v>20.8</v>
      </c>
      <c r="H5">
        <v>21.03</v>
      </c>
      <c r="I5">
        <v>21.04</v>
      </c>
      <c r="J5">
        <v>21.11</v>
      </c>
      <c r="K5">
        <v>21.14</v>
      </c>
      <c r="L5">
        <v>21.28</v>
      </c>
    </row>
    <row r="6" spans="1:12">
      <c r="A6">
        <f t="shared" si="0"/>
        <v>5</v>
      </c>
      <c r="B6">
        <f>135+0.95/60</f>
        <v>135.01583333333335</v>
      </c>
      <c r="C6">
        <f>34+27.5/60</f>
        <v>34.458333333333336</v>
      </c>
      <c r="D6">
        <v>11</v>
      </c>
      <c r="E6">
        <v>7</v>
      </c>
      <c r="G6">
        <v>19.3</v>
      </c>
      <c r="H6">
        <v>20.74</v>
      </c>
      <c r="I6">
        <v>20.78</v>
      </c>
      <c r="J6">
        <v>20.87</v>
      </c>
      <c r="K6">
        <v>20.81</v>
      </c>
      <c r="L6">
        <v>21.04</v>
      </c>
    </row>
    <row r="7" spans="1:12">
      <c r="A7">
        <f t="shared" si="0"/>
        <v>6</v>
      </c>
      <c r="B7">
        <f>135+3.51/60</f>
        <v>135.05850000000001</v>
      </c>
      <c r="C7">
        <f>34+33.78/60</f>
        <v>34.563000000000002</v>
      </c>
      <c r="D7">
        <v>11</v>
      </c>
      <c r="E7">
        <v>7</v>
      </c>
      <c r="G7">
        <v>20.399999999999999</v>
      </c>
      <c r="H7">
        <v>20.62</v>
      </c>
      <c r="I7">
        <v>20.61</v>
      </c>
      <c r="J7">
        <v>20.65</v>
      </c>
      <c r="K7">
        <v>20.66</v>
      </c>
      <c r="L7">
        <v>20.82</v>
      </c>
    </row>
    <row r="8" spans="1:12">
      <c r="A8">
        <f t="shared" si="0"/>
        <v>7</v>
      </c>
      <c r="B8">
        <f>135+7.57/60</f>
        <v>135.12616666666668</v>
      </c>
      <c r="C8">
        <f>34+32.65/60</f>
        <v>34.544166666666669</v>
      </c>
      <c r="D8">
        <v>11</v>
      </c>
      <c r="E8">
        <v>7</v>
      </c>
      <c r="G8">
        <v>20.2</v>
      </c>
      <c r="H8">
        <v>20.5</v>
      </c>
      <c r="I8">
        <v>20.49</v>
      </c>
      <c r="J8">
        <v>20.51</v>
      </c>
      <c r="K8">
        <v>20.51</v>
      </c>
      <c r="L8">
        <v>20.56</v>
      </c>
    </row>
    <row r="9" spans="1:12">
      <c r="A9">
        <f t="shared" si="0"/>
        <v>8</v>
      </c>
      <c r="B9">
        <f>135+10.73/60</f>
        <v>135.17883333333333</v>
      </c>
      <c r="C9">
        <f>34+29.95/60</f>
        <v>34.499166666666667</v>
      </c>
      <c r="D9">
        <v>11</v>
      </c>
      <c r="E9">
        <v>7</v>
      </c>
      <c r="G9">
        <v>20.399999999999999</v>
      </c>
      <c r="H9">
        <v>20.43</v>
      </c>
      <c r="I9">
        <v>20.54</v>
      </c>
      <c r="J9">
        <v>20.7</v>
      </c>
      <c r="K9">
        <v>20.71</v>
      </c>
      <c r="L9">
        <v>20.71</v>
      </c>
    </row>
    <row r="10" spans="1:12">
      <c r="A10">
        <f t="shared" si="0"/>
        <v>9</v>
      </c>
      <c r="B10">
        <f>135+13.83/60</f>
        <v>135.23050000000001</v>
      </c>
      <c r="C10">
        <f>34+27.43/60</f>
        <v>34.457166666666666</v>
      </c>
      <c r="D10">
        <v>11</v>
      </c>
      <c r="E10">
        <v>6</v>
      </c>
      <c r="G10">
        <v>19</v>
      </c>
      <c r="H10">
        <v>20.6</v>
      </c>
      <c r="I10">
        <v>20.8</v>
      </c>
      <c r="L10">
        <v>20.83</v>
      </c>
    </row>
    <row r="11" spans="1:12">
      <c r="A11">
        <f t="shared" si="0"/>
        <v>10</v>
      </c>
      <c r="B11">
        <f>135+10.83/60</f>
        <v>135.18049999999999</v>
      </c>
      <c r="C11">
        <f>34+24.45/60</f>
        <v>34.407499999999999</v>
      </c>
      <c r="D11">
        <v>11</v>
      </c>
      <c r="E11">
        <v>6</v>
      </c>
      <c r="G11">
        <v>19.5</v>
      </c>
      <c r="H11">
        <v>20.74</v>
      </c>
      <c r="I11">
        <v>20.86</v>
      </c>
      <c r="L11">
        <v>21.13</v>
      </c>
    </row>
    <row r="12" spans="1:12">
      <c r="A12">
        <f t="shared" si="0"/>
        <v>11</v>
      </c>
      <c r="B12">
        <f>135+16.88/60</f>
        <v>135.28133333333332</v>
      </c>
      <c r="C12">
        <f>34+25.08/60</f>
        <v>34.417999999999999</v>
      </c>
      <c r="D12">
        <v>11</v>
      </c>
      <c r="E12">
        <v>6</v>
      </c>
      <c r="G12">
        <v>20.399999999999999</v>
      </c>
      <c r="H12">
        <v>20.88</v>
      </c>
      <c r="I12">
        <v>21.05</v>
      </c>
      <c r="L12">
        <v>21.06</v>
      </c>
    </row>
    <row r="13" spans="1:12">
      <c r="A13">
        <f t="shared" si="0"/>
        <v>12</v>
      </c>
      <c r="B13">
        <f>135+16.83/60</f>
        <v>135.28049999999999</v>
      </c>
      <c r="C13">
        <f>34+30.36/60</f>
        <v>34.506</v>
      </c>
      <c r="D13">
        <v>11</v>
      </c>
      <c r="E13">
        <v>6</v>
      </c>
      <c r="G13">
        <v>18.7</v>
      </c>
      <c r="H13">
        <v>20.68</v>
      </c>
      <c r="I13">
        <v>20.83</v>
      </c>
      <c r="L13">
        <v>20.81</v>
      </c>
    </row>
    <row r="14" spans="1:12">
      <c r="A14">
        <f t="shared" si="0"/>
        <v>13</v>
      </c>
      <c r="B14">
        <f>135+22.73/60</f>
        <v>135.37883333333335</v>
      </c>
      <c r="C14">
        <f>34+32.59/60</f>
        <v>34.543166666666664</v>
      </c>
      <c r="D14">
        <v>11</v>
      </c>
      <c r="E14">
        <v>6</v>
      </c>
      <c r="G14">
        <v>20</v>
      </c>
      <c r="H14">
        <v>21.27</v>
      </c>
      <c r="I14">
        <v>21.29</v>
      </c>
      <c r="L14">
        <v>21.3</v>
      </c>
    </row>
    <row r="15" spans="1:12">
      <c r="A15">
        <f t="shared" si="0"/>
        <v>14</v>
      </c>
      <c r="B15">
        <f>135+19.39/60</f>
        <v>135.32316666666668</v>
      </c>
      <c r="C15">
        <f>34+32.98/60</f>
        <v>34.549666666666667</v>
      </c>
      <c r="D15">
        <v>11</v>
      </c>
      <c r="E15">
        <v>6</v>
      </c>
      <c r="G15">
        <v>19.5</v>
      </c>
      <c r="H15">
        <v>20.58</v>
      </c>
      <c r="I15">
        <v>20.96</v>
      </c>
      <c r="L15">
        <v>21.07</v>
      </c>
    </row>
    <row r="16" spans="1:12">
      <c r="A16">
        <f t="shared" si="0"/>
        <v>15</v>
      </c>
      <c r="B16">
        <f>135+17.75/60</f>
        <v>135.29583333333332</v>
      </c>
      <c r="C16">
        <f>34+36/60</f>
        <v>34.6</v>
      </c>
      <c r="D16">
        <v>11</v>
      </c>
      <c r="E16">
        <v>6</v>
      </c>
      <c r="G16">
        <v>19.3</v>
      </c>
      <c r="H16">
        <v>20.57</v>
      </c>
      <c r="I16">
        <v>20.8</v>
      </c>
      <c r="L16">
        <v>20.81</v>
      </c>
    </row>
    <row r="17" spans="1:12">
      <c r="A17">
        <f t="shared" si="0"/>
        <v>16</v>
      </c>
      <c r="B17">
        <f>135+15.3/60</f>
        <v>135.255</v>
      </c>
      <c r="C17">
        <f>34+38.03/60</f>
        <v>34.633833333333335</v>
      </c>
      <c r="D17">
        <v>11</v>
      </c>
      <c r="E17">
        <v>6</v>
      </c>
      <c r="G17">
        <v>18.600000000000001</v>
      </c>
      <c r="H17">
        <v>20.02</v>
      </c>
      <c r="I17">
        <v>20.94</v>
      </c>
      <c r="L17">
        <v>20.97</v>
      </c>
    </row>
    <row r="18" spans="1:12">
      <c r="A18">
        <f t="shared" si="0"/>
        <v>17</v>
      </c>
      <c r="B18">
        <f>135+22.92/60</f>
        <v>135.38200000000001</v>
      </c>
      <c r="C18">
        <f>34+36.2/60</f>
        <v>34.603333333333332</v>
      </c>
      <c r="D18">
        <v>11</v>
      </c>
      <c r="E18">
        <v>6</v>
      </c>
      <c r="G18">
        <v>19.8</v>
      </c>
      <c r="H18">
        <v>21.35</v>
      </c>
      <c r="I18">
        <v>21.36</v>
      </c>
      <c r="L18">
        <v>21.36</v>
      </c>
    </row>
    <row r="19" spans="1:12">
      <c r="A19">
        <f t="shared" si="0"/>
        <v>18</v>
      </c>
      <c r="B19">
        <f>135+19.83/60</f>
        <v>135.3305</v>
      </c>
      <c r="C19">
        <f>34+40.2/60</f>
        <v>34.67</v>
      </c>
      <c r="D19">
        <v>11</v>
      </c>
      <c r="E19">
        <v>6</v>
      </c>
      <c r="G19">
        <v>18</v>
      </c>
      <c r="H19">
        <v>21.38</v>
      </c>
      <c r="I19">
        <v>21.47</v>
      </c>
      <c r="L19">
        <v>21.54</v>
      </c>
    </row>
    <row r="20" spans="1:12">
      <c r="A20">
        <f t="shared" si="0"/>
        <v>19</v>
      </c>
      <c r="B20">
        <f>135+19.83/60</f>
        <v>135.3305</v>
      </c>
      <c r="C20">
        <f>34+28.2/60</f>
        <v>34.47</v>
      </c>
      <c r="D20">
        <v>11</v>
      </c>
      <c r="E20">
        <v>6</v>
      </c>
      <c r="G20">
        <v>19.5</v>
      </c>
      <c r="H20">
        <v>21.16</v>
      </c>
      <c r="I20">
        <v>21.2</v>
      </c>
      <c r="L20">
        <v>21.2</v>
      </c>
    </row>
    <row r="21" spans="1:12">
      <c r="A21">
        <f>A20+1</f>
        <v>20</v>
      </c>
      <c r="B21">
        <f>135+11.05/60</f>
        <v>135.18416666666667</v>
      </c>
      <c r="C21">
        <f>34+35.6/60</f>
        <v>34.593333333333334</v>
      </c>
      <c r="D21">
        <v>11</v>
      </c>
      <c r="E21">
        <v>6</v>
      </c>
      <c r="G21">
        <v>20.3</v>
      </c>
      <c r="H21">
        <v>20.59</v>
      </c>
      <c r="I21">
        <v>20.59</v>
      </c>
      <c r="J21">
        <v>20.58</v>
      </c>
      <c r="L21">
        <v>20.58</v>
      </c>
    </row>
  </sheetData>
  <phoneticPr fontId="1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L21"/>
  <sheetViews>
    <sheetView workbookViewId="0">
      <selection activeCell="I9" sqref="I9"/>
    </sheetView>
  </sheetViews>
  <sheetFormatPr defaultRowHeight="18.75"/>
  <sheetData>
    <row r="1" spans="1:12">
      <c r="A1" t="s">
        <v>0</v>
      </c>
      <c r="B1" t="s">
        <v>1</v>
      </c>
      <c r="C1" t="s">
        <v>2</v>
      </c>
      <c r="D1" t="s">
        <v>4</v>
      </c>
      <c r="E1" t="s">
        <v>5</v>
      </c>
      <c r="F1" t="s">
        <v>23</v>
      </c>
      <c r="G1" t="s">
        <v>26</v>
      </c>
      <c r="H1" t="s">
        <v>32</v>
      </c>
      <c r="I1" t="s">
        <v>27</v>
      </c>
      <c r="J1" t="s">
        <v>33</v>
      </c>
      <c r="K1" t="s">
        <v>28</v>
      </c>
      <c r="L1" t="s">
        <v>42</v>
      </c>
    </row>
    <row r="2" spans="1:12">
      <c r="A2">
        <v>1</v>
      </c>
      <c r="B2">
        <f>135+10.95/60</f>
        <v>135.1825</v>
      </c>
      <c r="C2">
        <f>34+21.13/60</f>
        <v>34.352166666666669</v>
      </c>
      <c r="D2">
        <v>12</v>
      </c>
      <c r="E2">
        <v>4</v>
      </c>
      <c r="G2">
        <v>15.8</v>
      </c>
      <c r="H2">
        <v>16.63</v>
      </c>
      <c r="I2">
        <v>17.5</v>
      </c>
      <c r="L2">
        <v>17.510000000000002</v>
      </c>
    </row>
    <row r="3" spans="1:12">
      <c r="A3">
        <f>A2+1</f>
        <v>2</v>
      </c>
      <c r="B3">
        <f>135+6.93/60</f>
        <v>135.1155</v>
      </c>
      <c r="C3">
        <f>34+20.83/60</f>
        <v>34.347166666666666</v>
      </c>
      <c r="D3">
        <v>12</v>
      </c>
      <c r="E3">
        <v>7</v>
      </c>
      <c r="G3">
        <v>16</v>
      </c>
      <c r="H3">
        <v>16.48</v>
      </c>
      <c r="I3">
        <v>17.16</v>
      </c>
      <c r="J3">
        <v>17.28</v>
      </c>
      <c r="K3">
        <v>17.5</v>
      </c>
      <c r="L3">
        <v>17.54</v>
      </c>
    </row>
    <row r="4" spans="1:12">
      <c r="A4">
        <f t="shared" ref="A4:A20" si="0">A3+1</f>
        <v>3</v>
      </c>
      <c r="B4">
        <f>135+1.97/60</f>
        <v>135.03283333333334</v>
      </c>
      <c r="C4">
        <f>34+20.83/60</f>
        <v>34.347166666666666</v>
      </c>
      <c r="D4">
        <v>12</v>
      </c>
      <c r="E4">
        <v>7</v>
      </c>
      <c r="G4">
        <v>15.9</v>
      </c>
      <c r="H4">
        <v>16.78</v>
      </c>
      <c r="I4">
        <v>17.059999999999999</v>
      </c>
      <c r="J4">
        <v>17.239999999999998</v>
      </c>
      <c r="K4">
        <v>17.23</v>
      </c>
      <c r="L4">
        <v>17.25</v>
      </c>
    </row>
    <row r="5" spans="1:12">
      <c r="A5">
        <f t="shared" si="0"/>
        <v>4</v>
      </c>
      <c r="B5">
        <f>134+57.78/60</f>
        <v>134.96299999999999</v>
      </c>
      <c r="C5">
        <f>34+20.83/60</f>
        <v>34.347166666666666</v>
      </c>
      <c r="D5">
        <v>12</v>
      </c>
      <c r="E5">
        <v>7</v>
      </c>
      <c r="G5">
        <v>16.7</v>
      </c>
      <c r="H5">
        <v>17.28</v>
      </c>
      <c r="I5">
        <v>17.329999999999998</v>
      </c>
      <c r="J5">
        <v>17.37</v>
      </c>
      <c r="K5">
        <v>17.38</v>
      </c>
      <c r="L5">
        <v>17.39</v>
      </c>
    </row>
    <row r="6" spans="1:12">
      <c r="A6">
        <f t="shared" si="0"/>
        <v>5</v>
      </c>
      <c r="B6">
        <f>135+0.95/60</f>
        <v>135.01583333333335</v>
      </c>
      <c r="C6">
        <f>34+27.5/60</f>
        <v>34.458333333333336</v>
      </c>
      <c r="D6">
        <v>12</v>
      </c>
      <c r="E6">
        <v>7</v>
      </c>
      <c r="G6">
        <v>15.7</v>
      </c>
      <c r="H6">
        <v>16.22</v>
      </c>
      <c r="I6">
        <v>16.239999999999998</v>
      </c>
      <c r="J6">
        <v>16.27</v>
      </c>
      <c r="K6">
        <v>16.27</v>
      </c>
      <c r="L6">
        <v>17.59</v>
      </c>
    </row>
    <row r="7" spans="1:12">
      <c r="A7">
        <f t="shared" si="0"/>
        <v>6</v>
      </c>
      <c r="B7">
        <f>135+3.51/60</f>
        <v>135.05850000000001</v>
      </c>
      <c r="C7">
        <f>34+33.78/60</f>
        <v>34.563000000000002</v>
      </c>
      <c r="D7">
        <v>12</v>
      </c>
      <c r="E7">
        <v>7</v>
      </c>
      <c r="G7">
        <v>15.6</v>
      </c>
      <c r="H7">
        <v>16.04</v>
      </c>
      <c r="I7">
        <v>16.04</v>
      </c>
      <c r="J7">
        <v>16.39</v>
      </c>
      <c r="K7">
        <v>16.5</v>
      </c>
      <c r="L7">
        <v>16.89</v>
      </c>
    </row>
    <row r="8" spans="1:12">
      <c r="A8">
        <f t="shared" si="0"/>
        <v>7</v>
      </c>
      <c r="B8">
        <f>135+7.57/60</f>
        <v>135.12616666666668</v>
      </c>
      <c r="C8">
        <f>34+32.65/60</f>
        <v>34.544166666666669</v>
      </c>
      <c r="D8">
        <v>12</v>
      </c>
      <c r="E8">
        <v>7</v>
      </c>
      <c r="G8">
        <v>15.5</v>
      </c>
      <c r="H8">
        <v>15.67</v>
      </c>
      <c r="I8">
        <v>15.68</v>
      </c>
      <c r="J8">
        <v>15.68</v>
      </c>
      <c r="K8">
        <v>15.72</v>
      </c>
      <c r="L8">
        <v>15.82</v>
      </c>
    </row>
    <row r="9" spans="1:12">
      <c r="A9">
        <f t="shared" si="0"/>
        <v>8</v>
      </c>
      <c r="B9">
        <f>135+10.73/60</f>
        <v>135.17883333333333</v>
      </c>
      <c r="C9">
        <f>34+29.95/60</f>
        <v>34.499166666666667</v>
      </c>
      <c r="D9">
        <v>12</v>
      </c>
      <c r="E9">
        <v>7</v>
      </c>
      <c r="G9">
        <v>15.7</v>
      </c>
      <c r="H9">
        <v>16.11</v>
      </c>
      <c r="I9">
        <v>16.11</v>
      </c>
      <c r="J9">
        <v>16.27</v>
      </c>
      <c r="K9">
        <v>16.350000000000001</v>
      </c>
      <c r="L9">
        <v>16.350000000000001</v>
      </c>
    </row>
    <row r="10" spans="1:12">
      <c r="A10">
        <f t="shared" si="0"/>
        <v>9</v>
      </c>
      <c r="B10">
        <f>135+13.83/60</f>
        <v>135.23050000000001</v>
      </c>
      <c r="C10">
        <f>34+27.43/60</f>
        <v>34.457166666666666</v>
      </c>
      <c r="D10">
        <v>12</v>
      </c>
      <c r="E10">
        <v>4</v>
      </c>
      <c r="G10">
        <v>16</v>
      </c>
      <c r="H10">
        <v>16.809999999999999</v>
      </c>
      <c r="I10">
        <v>16.93</v>
      </c>
      <c r="L10">
        <v>16.989999999999998</v>
      </c>
    </row>
    <row r="11" spans="1:12">
      <c r="A11">
        <f t="shared" si="0"/>
        <v>10</v>
      </c>
      <c r="B11">
        <f>135+10.83/60</f>
        <v>135.18049999999999</v>
      </c>
      <c r="C11">
        <f>34+24.45/60</f>
        <v>34.407499999999999</v>
      </c>
      <c r="D11">
        <v>12</v>
      </c>
      <c r="E11">
        <v>4</v>
      </c>
      <c r="G11">
        <v>15.5</v>
      </c>
      <c r="H11">
        <v>16.84</v>
      </c>
      <c r="I11">
        <v>17.46</v>
      </c>
      <c r="L11">
        <v>17.670000000000002</v>
      </c>
    </row>
    <row r="12" spans="1:12">
      <c r="A12">
        <f t="shared" si="0"/>
        <v>11</v>
      </c>
      <c r="B12">
        <f>135+16.88/60</f>
        <v>135.28133333333332</v>
      </c>
      <c r="C12">
        <f>34+25.08/60</f>
        <v>34.417999999999999</v>
      </c>
      <c r="D12">
        <v>12</v>
      </c>
      <c r="E12">
        <v>4</v>
      </c>
      <c r="G12">
        <v>15.6</v>
      </c>
      <c r="H12">
        <v>16.5</v>
      </c>
      <c r="I12">
        <v>17.100000000000001</v>
      </c>
      <c r="L12">
        <v>17.149999999999999</v>
      </c>
    </row>
    <row r="13" spans="1:12">
      <c r="A13">
        <f t="shared" si="0"/>
        <v>12</v>
      </c>
      <c r="B13">
        <f>135+16.83/60</f>
        <v>135.28049999999999</v>
      </c>
      <c r="C13">
        <f>34+30.36/60</f>
        <v>34.506</v>
      </c>
      <c r="D13">
        <v>12</v>
      </c>
      <c r="E13">
        <v>4</v>
      </c>
      <c r="G13">
        <v>15.5</v>
      </c>
      <c r="H13">
        <v>15.5</v>
      </c>
      <c r="I13">
        <v>16.47</v>
      </c>
      <c r="L13">
        <v>16.96</v>
      </c>
    </row>
    <row r="14" spans="1:12">
      <c r="A14">
        <f t="shared" si="0"/>
        <v>13</v>
      </c>
      <c r="B14">
        <f>135+22.73/60</f>
        <v>135.37883333333335</v>
      </c>
      <c r="C14">
        <f>34+32.59/60</f>
        <v>34.543166666666664</v>
      </c>
      <c r="D14">
        <v>12</v>
      </c>
      <c r="E14">
        <v>4</v>
      </c>
      <c r="G14">
        <v>15.5</v>
      </c>
      <c r="H14">
        <v>16.690000000000001</v>
      </c>
      <c r="I14">
        <v>17.57</v>
      </c>
      <c r="L14">
        <v>17.579999999999998</v>
      </c>
    </row>
    <row r="15" spans="1:12">
      <c r="A15">
        <f t="shared" si="0"/>
        <v>14</v>
      </c>
      <c r="B15">
        <f>135+19.39/60</f>
        <v>135.32316666666668</v>
      </c>
      <c r="C15">
        <f>34+32.98/60</f>
        <v>34.549666666666667</v>
      </c>
      <c r="D15">
        <v>12</v>
      </c>
      <c r="E15">
        <v>4</v>
      </c>
      <c r="G15">
        <v>15.3</v>
      </c>
      <c r="H15">
        <v>15.35</v>
      </c>
      <c r="I15">
        <v>16.600000000000001</v>
      </c>
      <c r="L15">
        <v>17.059999999999999</v>
      </c>
    </row>
    <row r="16" spans="1:12">
      <c r="A16">
        <f t="shared" si="0"/>
        <v>15</v>
      </c>
      <c r="B16">
        <f>135+17.75/60</f>
        <v>135.29583333333332</v>
      </c>
      <c r="C16">
        <f>34+36/60</f>
        <v>34.6</v>
      </c>
      <c r="D16">
        <v>12</v>
      </c>
      <c r="E16">
        <v>4</v>
      </c>
      <c r="G16">
        <v>14.5</v>
      </c>
      <c r="H16">
        <v>15.97</v>
      </c>
      <c r="I16">
        <v>16.43</v>
      </c>
      <c r="L16">
        <v>16.73</v>
      </c>
    </row>
    <row r="17" spans="1:12">
      <c r="A17">
        <f t="shared" si="0"/>
        <v>16</v>
      </c>
      <c r="B17">
        <f>135+15.3/60</f>
        <v>135.255</v>
      </c>
      <c r="C17">
        <f>34+38.03/60</f>
        <v>34.633833333333335</v>
      </c>
      <c r="D17">
        <v>12</v>
      </c>
      <c r="E17">
        <v>4</v>
      </c>
      <c r="G17">
        <v>14.6</v>
      </c>
      <c r="H17">
        <v>15.41</v>
      </c>
      <c r="I17">
        <v>16.23</v>
      </c>
      <c r="L17">
        <v>16.77</v>
      </c>
    </row>
    <row r="18" spans="1:12">
      <c r="A18">
        <f t="shared" si="0"/>
        <v>17</v>
      </c>
      <c r="B18">
        <f>135+22.92/60</f>
        <v>135.38200000000001</v>
      </c>
      <c r="C18">
        <f>34+36.2/60</f>
        <v>34.603333333333332</v>
      </c>
      <c r="D18">
        <v>12</v>
      </c>
      <c r="E18">
        <v>4</v>
      </c>
      <c r="G18">
        <v>15</v>
      </c>
      <c r="H18">
        <v>17.239999999999998</v>
      </c>
      <c r="I18">
        <v>17.7</v>
      </c>
      <c r="L18">
        <v>17.72</v>
      </c>
    </row>
    <row r="19" spans="1:12">
      <c r="A19">
        <f t="shared" si="0"/>
        <v>18</v>
      </c>
      <c r="B19">
        <f>135+19.83/60</f>
        <v>135.3305</v>
      </c>
      <c r="C19">
        <f>34+40.2/60</f>
        <v>34.67</v>
      </c>
      <c r="D19">
        <v>12</v>
      </c>
      <c r="E19">
        <v>4</v>
      </c>
      <c r="G19">
        <v>15</v>
      </c>
      <c r="H19">
        <v>16.2</v>
      </c>
      <c r="I19">
        <v>17.77</v>
      </c>
      <c r="L19">
        <v>17.78</v>
      </c>
    </row>
    <row r="20" spans="1:12">
      <c r="A20">
        <f t="shared" si="0"/>
        <v>19</v>
      </c>
      <c r="B20">
        <f>135+19.83/60</f>
        <v>135.3305</v>
      </c>
      <c r="C20">
        <f>34+28.2/60</f>
        <v>34.47</v>
      </c>
      <c r="D20">
        <v>12</v>
      </c>
      <c r="E20">
        <v>4</v>
      </c>
      <c r="G20">
        <v>15.3</v>
      </c>
      <c r="H20">
        <v>17.12</v>
      </c>
      <c r="I20">
        <v>17.489999999999998</v>
      </c>
      <c r="L20">
        <v>17.5</v>
      </c>
    </row>
    <row r="21" spans="1:12">
      <c r="A21">
        <f>A20+1</f>
        <v>20</v>
      </c>
      <c r="B21">
        <f>135+11.05/60</f>
        <v>135.18416666666667</v>
      </c>
      <c r="C21">
        <f>34+35.6/60</f>
        <v>34.593333333333334</v>
      </c>
      <c r="D21">
        <v>12</v>
      </c>
      <c r="E21">
        <v>4</v>
      </c>
      <c r="G21">
        <v>16.5</v>
      </c>
      <c r="H21">
        <v>16.86</v>
      </c>
      <c r="I21">
        <v>16.93</v>
      </c>
      <c r="J21">
        <v>17.059999999999999</v>
      </c>
      <c r="L21">
        <v>17.059999999999999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9</vt:i4>
      </vt:variant>
    </vt:vector>
  </HeadingPairs>
  <TitlesOfParts>
    <vt:vector size="9" baseType="lpstr">
      <vt:lpstr>4</vt:lpstr>
      <vt:lpstr>5</vt:lpstr>
      <vt:lpstr>6</vt:lpstr>
      <vt:lpstr>7</vt:lpstr>
      <vt:lpstr>8</vt:lpstr>
      <vt:lpstr>9</vt:lpstr>
      <vt:lpstr>10</vt:lpstr>
      <vt:lpstr>11</vt:lpstr>
      <vt:lpstr>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eerg</dc:creator>
  <cp:lastModifiedBy>hiroshi deguchi</cp:lastModifiedBy>
  <dcterms:created xsi:type="dcterms:W3CDTF">2023-10-05T09:56:18Z</dcterms:created>
  <dcterms:modified xsi:type="dcterms:W3CDTF">2025-05-22T09:43:49Z</dcterms:modified>
</cp:coreProperties>
</file>